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155" windowHeight="7935" activeTab="1"/>
  </bookViews>
  <sheets>
    <sheet name="4 years" sheetId="4" r:id="rId1"/>
    <sheet name="30 years" sheetId="6" r:id="rId2"/>
  </sheets>
  <calcPr calcId="125725"/>
</workbook>
</file>

<file path=xl/calcChain.xml><?xml version="1.0" encoding="utf-8"?>
<calcChain xmlns="http://schemas.openxmlformats.org/spreadsheetml/2006/main">
  <c r="AH11" i="6"/>
  <c r="AB11"/>
  <c r="X8" i="4"/>
  <c r="X9"/>
  <c r="X10"/>
  <c r="X7"/>
  <c r="V8"/>
  <c r="V9"/>
  <c r="V10"/>
  <c r="V11"/>
  <c r="V7"/>
  <c r="R10"/>
  <c r="R8"/>
  <c r="R9"/>
  <c r="R7"/>
  <c r="P8"/>
  <c r="P9"/>
  <c r="P10"/>
  <c r="P11"/>
  <c r="P7"/>
  <c r="L8"/>
  <c r="L9"/>
  <c r="L10"/>
  <c r="L7"/>
  <c r="J8"/>
  <c r="J9"/>
  <c r="J10"/>
  <c r="J11"/>
  <c r="J7"/>
  <c r="AH7" i="6"/>
  <c r="AH8"/>
  <c r="AH9"/>
  <c r="AH10"/>
  <c r="AH6"/>
  <c r="C8"/>
  <c r="Z11"/>
  <c r="V11"/>
  <c r="T11"/>
  <c r="P11"/>
  <c r="N11"/>
  <c r="J11"/>
  <c r="Z10"/>
  <c r="X10"/>
  <c r="V10"/>
  <c r="T10"/>
  <c r="R10"/>
  <c r="P10"/>
  <c r="N10"/>
  <c r="L10"/>
  <c r="J10"/>
  <c r="Z9"/>
  <c r="X9"/>
  <c r="V9"/>
  <c r="T9"/>
  <c r="R9"/>
  <c r="P9"/>
  <c r="N9"/>
  <c r="L9"/>
  <c r="J9"/>
  <c r="C9"/>
  <c r="C10" s="1"/>
  <c r="C11" s="1"/>
  <c r="C12" s="1"/>
  <c r="C13" s="1"/>
  <c r="C14" s="1"/>
  <c r="C15" s="1"/>
  <c r="C16" s="1"/>
  <c r="C17" s="1"/>
  <c r="C18" s="1"/>
  <c r="C19" s="1"/>
  <c r="Z8"/>
  <c r="X8"/>
  <c r="V8"/>
  <c r="T8"/>
  <c r="R8"/>
  <c r="P8"/>
  <c r="N8"/>
  <c r="L8"/>
  <c r="J8"/>
  <c r="Z7"/>
  <c r="X7"/>
  <c r="V7"/>
  <c r="T7"/>
  <c r="R7"/>
  <c r="P7"/>
  <c r="N7"/>
  <c r="L7"/>
  <c r="J7"/>
  <c r="F8" l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E8"/>
  <c r="E9" s="1"/>
  <c r="E10" s="1"/>
  <c r="E11" s="1"/>
  <c r="E12" s="1"/>
  <c r="E13" s="1"/>
  <c r="E14" s="1"/>
  <c r="E15" s="1"/>
  <c r="E16" s="1"/>
  <c r="E17" s="1"/>
  <c r="E18" s="1"/>
  <c r="E19" s="1"/>
  <c r="AD6" s="1"/>
  <c r="AJ6" s="1"/>
  <c r="D8"/>
  <c r="D9" s="1"/>
  <c r="D10" s="1"/>
  <c r="D11" s="1"/>
  <c r="D12" s="1"/>
  <c r="D13" s="1"/>
  <c r="D14" s="1"/>
  <c r="D15" s="1"/>
  <c r="D16" s="1"/>
  <c r="D17" s="1"/>
  <c r="D18" s="1"/>
  <c r="D19" s="1"/>
  <c r="C20"/>
  <c r="C21" s="1"/>
  <c r="C22" s="1"/>
  <c r="C23" s="1"/>
  <c r="C24" s="1"/>
  <c r="C25" s="1"/>
  <c r="C26" s="1"/>
  <c r="C27" s="1"/>
  <c r="C28" s="1"/>
  <c r="C29" s="1"/>
  <c r="C30" s="1"/>
  <c r="C31" s="1"/>
  <c r="AB6"/>
  <c r="AE6" l="1"/>
  <c r="AK6" s="1"/>
  <c r="E20"/>
  <c r="E21" s="1"/>
  <c r="E22" s="1"/>
  <c r="E23" s="1"/>
  <c r="E24" s="1"/>
  <c r="E25" s="1"/>
  <c r="E26" s="1"/>
  <c r="E27" s="1"/>
  <c r="E28" s="1"/>
  <c r="E29" s="1"/>
  <c r="E30" s="1"/>
  <c r="E31" s="1"/>
  <c r="AD7" s="1"/>
  <c r="AJ7" s="1"/>
  <c r="AC6"/>
  <c r="AI6" s="1"/>
  <c r="D20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AB7"/>
  <c r="C32"/>
  <c r="C33" s="1"/>
  <c r="C34" s="1"/>
  <c r="C35" s="1"/>
  <c r="C36" s="1"/>
  <c r="C37" s="1"/>
  <c r="C38" s="1"/>
  <c r="C39" s="1"/>
  <c r="C40" s="1"/>
  <c r="C41" s="1"/>
  <c r="C42" s="1"/>
  <c r="C43" s="1"/>
  <c r="F32"/>
  <c r="F33" s="1"/>
  <c r="F34" s="1"/>
  <c r="F35" s="1"/>
  <c r="F36" s="1"/>
  <c r="F37" s="1"/>
  <c r="F38" s="1"/>
  <c r="F39" s="1"/>
  <c r="F40" s="1"/>
  <c r="F41" s="1"/>
  <c r="F42" s="1"/>
  <c r="F43" s="1"/>
  <c r="AE7"/>
  <c r="AK7" s="1"/>
  <c r="E32" l="1"/>
  <c r="E33" s="1"/>
  <c r="E34" s="1"/>
  <c r="E35" s="1"/>
  <c r="E36" s="1"/>
  <c r="E37" s="1"/>
  <c r="E38" s="1"/>
  <c r="E39" s="1"/>
  <c r="E40" s="1"/>
  <c r="E41" s="1"/>
  <c r="E42" s="1"/>
  <c r="E43" s="1"/>
  <c r="AD8" s="1"/>
  <c r="AJ8" s="1"/>
  <c r="AC7"/>
  <c r="AI7" s="1"/>
  <c r="F44"/>
  <c r="F45" s="1"/>
  <c r="F46" s="1"/>
  <c r="F47" s="1"/>
  <c r="F48" s="1"/>
  <c r="F49" s="1"/>
  <c r="F50" s="1"/>
  <c r="F51" s="1"/>
  <c r="F52" s="1"/>
  <c r="F53" s="1"/>
  <c r="F54" s="1"/>
  <c r="F55" s="1"/>
  <c r="AE8"/>
  <c r="AK8" s="1"/>
  <c r="D44"/>
  <c r="D45" s="1"/>
  <c r="D46" s="1"/>
  <c r="D47" s="1"/>
  <c r="D48" s="1"/>
  <c r="D49" s="1"/>
  <c r="D50" s="1"/>
  <c r="D51" s="1"/>
  <c r="D52" s="1"/>
  <c r="D53" s="1"/>
  <c r="D54" s="1"/>
  <c r="D55" s="1"/>
  <c r="AC8"/>
  <c r="AI8" s="1"/>
  <c r="E44"/>
  <c r="E45" s="1"/>
  <c r="E46" s="1"/>
  <c r="E47" s="1"/>
  <c r="E48" s="1"/>
  <c r="E49" s="1"/>
  <c r="E50" s="1"/>
  <c r="E51" s="1"/>
  <c r="E52" s="1"/>
  <c r="E53" s="1"/>
  <c r="E54" s="1"/>
  <c r="E55" s="1"/>
  <c r="C44"/>
  <c r="C45" s="1"/>
  <c r="C46" s="1"/>
  <c r="C47" s="1"/>
  <c r="C48" s="1"/>
  <c r="C49" s="1"/>
  <c r="C50" s="1"/>
  <c r="C51" s="1"/>
  <c r="C52" s="1"/>
  <c r="C53" s="1"/>
  <c r="C54" s="1"/>
  <c r="C55" s="1"/>
  <c r="AB8"/>
  <c r="AB9" l="1"/>
  <c r="C56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192" s="1"/>
  <c r="C193" s="1"/>
  <c r="C194" s="1"/>
  <c r="C195" s="1"/>
  <c r="C196" s="1"/>
  <c r="C197" s="1"/>
  <c r="C198" s="1"/>
  <c r="C199" s="1"/>
  <c r="C200" s="1"/>
  <c r="C201" s="1"/>
  <c r="C202" s="1"/>
  <c r="C203" s="1"/>
  <c r="C204" s="1"/>
  <c r="C205" s="1"/>
  <c r="C206" s="1"/>
  <c r="C207" s="1"/>
  <c r="C208" s="1"/>
  <c r="C209" s="1"/>
  <c r="C210" s="1"/>
  <c r="C211" s="1"/>
  <c r="C212" s="1"/>
  <c r="C213" s="1"/>
  <c r="C214" s="1"/>
  <c r="C215" s="1"/>
  <c r="C216" s="1"/>
  <c r="C217" s="1"/>
  <c r="C218" s="1"/>
  <c r="C219" s="1"/>
  <c r="C220" s="1"/>
  <c r="C221" s="1"/>
  <c r="C222" s="1"/>
  <c r="C223" s="1"/>
  <c r="C224" s="1"/>
  <c r="C225" s="1"/>
  <c r="C226" s="1"/>
  <c r="C227" s="1"/>
  <c r="C228" s="1"/>
  <c r="C229" s="1"/>
  <c r="C230" s="1"/>
  <c r="C231" s="1"/>
  <c r="C232" s="1"/>
  <c r="C233" s="1"/>
  <c r="C234" s="1"/>
  <c r="C235" s="1"/>
  <c r="C236" s="1"/>
  <c r="C237" s="1"/>
  <c r="C238" s="1"/>
  <c r="C239" s="1"/>
  <c r="C240" s="1"/>
  <c r="C241" s="1"/>
  <c r="C242" s="1"/>
  <c r="C243" s="1"/>
  <c r="C244" s="1"/>
  <c r="C245" s="1"/>
  <c r="C246" s="1"/>
  <c r="C247" s="1"/>
  <c r="C248" s="1"/>
  <c r="C249" s="1"/>
  <c r="C250" s="1"/>
  <c r="C251" s="1"/>
  <c r="C252" s="1"/>
  <c r="C253" s="1"/>
  <c r="C254" s="1"/>
  <c r="C255" s="1"/>
  <c r="C256" s="1"/>
  <c r="C257" s="1"/>
  <c r="C258" s="1"/>
  <c r="C259" s="1"/>
  <c r="C260" s="1"/>
  <c r="C261" s="1"/>
  <c r="C262" s="1"/>
  <c r="C263" s="1"/>
  <c r="C264" s="1"/>
  <c r="C265" s="1"/>
  <c r="C266" s="1"/>
  <c r="C267" s="1"/>
  <c r="C268" s="1"/>
  <c r="C269" s="1"/>
  <c r="C270" s="1"/>
  <c r="C271" s="1"/>
  <c r="C272" s="1"/>
  <c r="C273" s="1"/>
  <c r="C274" s="1"/>
  <c r="C275" s="1"/>
  <c r="C276" s="1"/>
  <c r="C277" s="1"/>
  <c r="C278" s="1"/>
  <c r="C279" s="1"/>
  <c r="C280" s="1"/>
  <c r="C281" s="1"/>
  <c r="C282" s="1"/>
  <c r="C283" s="1"/>
  <c r="C284" s="1"/>
  <c r="C285" s="1"/>
  <c r="C286" s="1"/>
  <c r="C287" s="1"/>
  <c r="C288" s="1"/>
  <c r="C289" s="1"/>
  <c r="C290" s="1"/>
  <c r="C291" s="1"/>
  <c r="C292" s="1"/>
  <c r="C293" s="1"/>
  <c r="C294" s="1"/>
  <c r="C295" s="1"/>
  <c r="C296" s="1"/>
  <c r="C297" s="1"/>
  <c r="C298" s="1"/>
  <c r="C299" s="1"/>
  <c r="C300" s="1"/>
  <c r="C301" s="1"/>
  <c r="C302" s="1"/>
  <c r="C303" s="1"/>
  <c r="C304" s="1"/>
  <c r="C305" s="1"/>
  <c r="C306" s="1"/>
  <c r="C307" s="1"/>
  <c r="C308" s="1"/>
  <c r="C309" s="1"/>
  <c r="C310" s="1"/>
  <c r="C311" s="1"/>
  <c r="C312" s="1"/>
  <c r="C313" s="1"/>
  <c r="C314" s="1"/>
  <c r="C315" s="1"/>
  <c r="C316" s="1"/>
  <c r="C317" s="1"/>
  <c r="C318" s="1"/>
  <c r="C319" s="1"/>
  <c r="C320" s="1"/>
  <c r="C321" s="1"/>
  <c r="C322" s="1"/>
  <c r="C323" s="1"/>
  <c r="C324" s="1"/>
  <c r="C325" s="1"/>
  <c r="C326" s="1"/>
  <c r="C327" s="1"/>
  <c r="C328" s="1"/>
  <c r="C329" s="1"/>
  <c r="C330" s="1"/>
  <c r="C331" s="1"/>
  <c r="C332" s="1"/>
  <c r="C333" s="1"/>
  <c r="C334" s="1"/>
  <c r="C335" s="1"/>
  <c r="C336" s="1"/>
  <c r="C337" s="1"/>
  <c r="C338" s="1"/>
  <c r="C339" s="1"/>
  <c r="C340" s="1"/>
  <c r="C341" s="1"/>
  <c r="C342" s="1"/>
  <c r="C343" s="1"/>
  <c r="C344" s="1"/>
  <c r="C345" s="1"/>
  <c r="C346" s="1"/>
  <c r="C347" s="1"/>
  <c r="C348" s="1"/>
  <c r="C349" s="1"/>
  <c r="C350" s="1"/>
  <c r="C351" s="1"/>
  <c r="C352" s="1"/>
  <c r="C353" s="1"/>
  <c r="C354" s="1"/>
  <c r="C355" s="1"/>
  <c r="C356" s="1"/>
  <c r="C357" s="1"/>
  <c r="C358" s="1"/>
  <c r="C359" s="1"/>
  <c r="C360" s="1"/>
  <c r="C361" s="1"/>
  <c r="C362" s="1"/>
  <c r="C363" s="1"/>
  <c r="C364" s="1"/>
  <c r="C365" s="1"/>
  <c r="C366" s="1"/>
  <c r="C367" s="1"/>
  <c r="AD9"/>
  <c r="AJ9" s="1"/>
  <c r="E56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E288" s="1"/>
  <c r="E289" s="1"/>
  <c r="E290" s="1"/>
  <c r="E291" s="1"/>
  <c r="E292" s="1"/>
  <c r="E293" s="1"/>
  <c r="E294" s="1"/>
  <c r="E295" s="1"/>
  <c r="E296" s="1"/>
  <c r="E297" s="1"/>
  <c r="E298" s="1"/>
  <c r="E299" s="1"/>
  <c r="E300" s="1"/>
  <c r="E301" s="1"/>
  <c r="E302" s="1"/>
  <c r="E303" s="1"/>
  <c r="E304" s="1"/>
  <c r="E305" s="1"/>
  <c r="E306" s="1"/>
  <c r="E307" s="1"/>
  <c r="E308" s="1"/>
  <c r="E309" s="1"/>
  <c r="E310" s="1"/>
  <c r="E311" s="1"/>
  <c r="E312" s="1"/>
  <c r="E313" s="1"/>
  <c r="E314" s="1"/>
  <c r="E315" s="1"/>
  <c r="E316" s="1"/>
  <c r="E317" s="1"/>
  <c r="E318" s="1"/>
  <c r="E319" s="1"/>
  <c r="E320" s="1"/>
  <c r="E321" s="1"/>
  <c r="E322" s="1"/>
  <c r="E323" s="1"/>
  <c r="E324" s="1"/>
  <c r="E325" s="1"/>
  <c r="E326" s="1"/>
  <c r="E327" s="1"/>
  <c r="E328" s="1"/>
  <c r="E329" s="1"/>
  <c r="E330" s="1"/>
  <c r="E331" s="1"/>
  <c r="E332" s="1"/>
  <c r="E333" s="1"/>
  <c r="E334" s="1"/>
  <c r="E335" s="1"/>
  <c r="E336" s="1"/>
  <c r="E337" s="1"/>
  <c r="E338" s="1"/>
  <c r="E339" s="1"/>
  <c r="E340" s="1"/>
  <c r="E341" s="1"/>
  <c r="E342" s="1"/>
  <c r="E343" s="1"/>
  <c r="E344" s="1"/>
  <c r="E345" s="1"/>
  <c r="E346" s="1"/>
  <c r="E347" s="1"/>
  <c r="E348" s="1"/>
  <c r="E349" s="1"/>
  <c r="E350" s="1"/>
  <c r="E351" s="1"/>
  <c r="E352" s="1"/>
  <c r="E353" s="1"/>
  <c r="E354" s="1"/>
  <c r="E355" s="1"/>
  <c r="E356" s="1"/>
  <c r="E357" s="1"/>
  <c r="E358" s="1"/>
  <c r="E359" s="1"/>
  <c r="E360" s="1"/>
  <c r="E361" s="1"/>
  <c r="E362" s="1"/>
  <c r="E363" s="1"/>
  <c r="E364" s="1"/>
  <c r="E365" s="1"/>
  <c r="E366" s="1"/>
  <c r="E367" s="1"/>
  <c r="D56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s="1"/>
  <c r="D112" s="1"/>
  <c r="D113" s="1"/>
  <c r="D114" s="1"/>
  <c r="D115" s="1"/>
  <c r="D116" s="1"/>
  <c r="D117" s="1"/>
  <c r="D118" s="1"/>
  <c r="D119" s="1"/>
  <c r="D120" s="1"/>
  <c r="D121" s="1"/>
  <c r="D122" s="1"/>
  <c r="D123" s="1"/>
  <c r="D124" s="1"/>
  <c r="D125" s="1"/>
  <c r="D126" s="1"/>
  <c r="D127" s="1"/>
  <c r="D128" s="1"/>
  <c r="D129" s="1"/>
  <c r="D130" s="1"/>
  <c r="D131" s="1"/>
  <c r="D132" s="1"/>
  <c r="D133" s="1"/>
  <c r="D134" s="1"/>
  <c r="D135" s="1"/>
  <c r="D136" s="1"/>
  <c r="D137" s="1"/>
  <c r="D138" s="1"/>
  <c r="D139" s="1"/>
  <c r="D140" s="1"/>
  <c r="D141" s="1"/>
  <c r="D142" s="1"/>
  <c r="D143" s="1"/>
  <c r="D144" s="1"/>
  <c r="D145" s="1"/>
  <c r="D146" s="1"/>
  <c r="D147" s="1"/>
  <c r="D148" s="1"/>
  <c r="D149" s="1"/>
  <c r="D150" s="1"/>
  <c r="D151" s="1"/>
  <c r="D152" s="1"/>
  <c r="D153" s="1"/>
  <c r="D154" s="1"/>
  <c r="D155" s="1"/>
  <c r="D156" s="1"/>
  <c r="D157" s="1"/>
  <c r="D158" s="1"/>
  <c r="D159" s="1"/>
  <c r="D160" s="1"/>
  <c r="D161" s="1"/>
  <c r="D162" s="1"/>
  <c r="D163" s="1"/>
  <c r="D164" s="1"/>
  <c r="D165" s="1"/>
  <c r="D166" s="1"/>
  <c r="D167" s="1"/>
  <c r="D168" s="1"/>
  <c r="D169" s="1"/>
  <c r="D170" s="1"/>
  <c r="D171" s="1"/>
  <c r="D172" s="1"/>
  <c r="D173" s="1"/>
  <c r="D174" s="1"/>
  <c r="D175" s="1"/>
  <c r="D176" s="1"/>
  <c r="D177" s="1"/>
  <c r="D178" s="1"/>
  <c r="D179" s="1"/>
  <c r="D180" s="1"/>
  <c r="D181" s="1"/>
  <c r="D182" s="1"/>
  <c r="D183" s="1"/>
  <c r="D184" s="1"/>
  <c r="D185" s="1"/>
  <c r="D186" s="1"/>
  <c r="D187" s="1"/>
  <c r="D188" s="1"/>
  <c r="D189" s="1"/>
  <c r="D190" s="1"/>
  <c r="D191" s="1"/>
  <c r="D192" s="1"/>
  <c r="D193" s="1"/>
  <c r="D194" s="1"/>
  <c r="D195" s="1"/>
  <c r="D196" s="1"/>
  <c r="D197" s="1"/>
  <c r="D198" s="1"/>
  <c r="D199" s="1"/>
  <c r="D200" s="1"/>
  <c r="D201" s="1"/>
  <c r="D202" s="1"/>
  <c r="D203" s="1"/>
  <c r="D204" s="1"/>
  <c r="D205" s="1"/>
  <c r="D206" s="1"/>
  <c r="D207" s="1"/>
  <c r="D208" s="1"/>
  <c r="D209" s="1"/>
  <c r="D210" s="1"/>
  <c r="D211" s="1"/>
  <c r="D212" s="1"/>
  <c r="D213" s="1"/>
  <c r="D214" s="1"/>
  <c r="D215" s="1"/>
  <c r="D216" s="1"/>
  <c r="D217" s="1"/>
  <c r="D218" s="1"/>
  <c r="D219" s="1"/>
  <c r="D220" s="1"/>
  <c r="D221" s="1"/>
  <c r="D222" s="1"/>
  <c r="D223" s="1"/>
  <c r="D224" s="1"/>
  <c r="D225" s="1"/>
  <c r="D226" s="1"/>
  <c r="D227" s="1"/>
  <c r="D228" s="1"/>
  <c r="D229" s="1"/>
  <c r="D230" s="1"/>
  <c r="D231" s="1"/>
  <c r="D232" s="1"/>
  <c r="D233" s="1"/>
  <c r="D234" s="1"/>
  <c r="D235" s="1"/>
  <c r="D236" s="1"/>
  <c r="D237" s="1"/>
  <c r="D238" s="1"/>
  <c r="D239" s="1"/>
  <c r="D240" s="1"/>
  <c r="D241" s="1"/>
  <c r="D242" s="1"/>
  <c r="D243" s="1"/>
  <c r="D244" s="1"/>
  <c r="D245" s="1"/>
  <c r="D246" s="1"/>
  <c r="D247" s="1"/>
  <c r="D248" s="1"/>
  <c r="D249" s="1"/>
  <c r="D250" s="1"/>
  <c r="D251" s="1"/>
  <c r="D252" s="1"/>
  <c r="D253" s="1"/>
  <c r="D254" s="1"/>
  <c r="D255" s="1"/>
  <c r="D256" s="1"/>
  <c r="D257" s="1"/>
  <c r="D258" s="1"/>
  <c r="D259" s="1"/>
  <c r="D260" s="1"/>
  <c r="D261" s="1"/>
  <c r="D262" s="1"/>
  <c r="D263" s="1"/>
  <c r="D264" s="1"/>
  <c r="D265" s="1"/>
  <c r="D266" s="1"/>
  <c r="D267" s="1"/>
  <c r="D268" s="1"/>
  <c r="D269" s="1"/>
  <c r="D270" s="1"/>
  <c r="D271" s="1"/>
  <c r="D272" s="1"/>
  <c r="D273" s="1"/>
  <c r="D274" s="1"/>
  <c r="D275" s="1"/>
  <c r="D276" s="1"/>
  <c r="D277" s="1"/>
  <c r="D278" s="1"/>
  <c r="D279" s="1"/>
  <c r="D280" s="1"/>
  <c r="D281" s="1"/>
  <c r="D282" s="1"/>
  <c r="D283" s="1"/>
  <c r="D284" s="1"/>
  <c r="D285" s="1"/>
  <c r="D286" s="1"/>
  <c r="D287" s="1"/>
  <c r="D288" s="1"/>
  <c r="D289" s="1"/>
  <c r="D290" s="1"/>
  <c r="D291" s="1"/>
  <c r="D292" s="1"/>
  <c r="D293" s="1"/>
  <c r="D294" s="1"/>
  <c r="D295" s="1"/>
  <c r="D296" s="1"/>
  <c r="D297" s="1"/>
  <c r="D298" s="1"/>
  <c r="D299" s="1"/>
  <c r="D300" s="1"/>
  <c r="D301" s="1"/>
  <c r="D302" s="1"/>
  <c r="D303" s="1"/>
  <c r="D304" s="1"/>
  <c r="D305" s="1"/>
  <c r="D306" s="1"/>
  <c r="D307" s="1"/>
  <c r="D308" s="1"/>
  <c r="D309" s="1"/>
  <c r="D310" s="1"/>
  <c r="D311" s="1"/>
  <c r="D312" s="1"/>
  <c r="D313" s="1"/>
  <c r="D314" s="1"/>
  <c r="D315" s="1"/>
  <c r="D316" s="1"/>
  <c r="D317" s="1"/>
  <c r="D318" s="1"/>
  <c r="D319" s="1"/>
  <c r="D320" s="1"/>
  <c r="D321" s="1"/>
  <c r="D322" s="1"/>
  <c r="D323" s="1"/>
  <c r="D324" s="1"/>
  <c r="D325" s="1"/>
  <c r="D326" s="1"/>
  <c r="D327" s="1"/>
  <c r="D328" s="1"/>
  <c r="D329" s="1"/>
  <c r="D330" s="1"/>
  <c r="D331" s="1"/>
  <c r="D332" s="1"/>
  <c r="D333" s="1"/>
  <c r="D334" s="1"/>
  <c r="D335" s="1"/>
  <c r="D336" s="1"/>
  <c r="D337" s="1"/>
  <c r="D338" s="1"/>
  <c r="D339" s="1"/>
  <c r="D340" s="1"/>
  <c r="D341" s="1"/>
  <c r="D342" s="1"/>
  <c r="D343" s="1"/>
  <c r="D344" s="1"/>
  <c r="D345" s="1"/>
  <c r="D346" s="1"/>
  <c r="D347" s="1"/>
  <c r="D348" s="1"/>
  <c r="D349" s="1"/>
  <c r="D350" s="1"/>
  <c r="D351" s="1"/>
  <c r="D352" s="1"/>
  <c r="D353" s="1"/>
  <c r="D354" s="1"/>
  <c r="D355" s="1"/>
  <c r="D356" s="1"/>
  <c r="D357" s="1"/>
  <c r="D358" s="1"/>
  <c r="D359" s="1"/>
  <c r="D360" s="1"/>
  <c r="D361" s="1"/>
  <c r="D362" s="1"/>
  <c r="D363" s="1"/>
  <c r="D364" s="1"/>
  <c r="D365" s="1"/>
  <c r="D366" s="1"/>
  <c r="D367" s="1"/>
  <c r="AC9"/>
  <c r="AI9" s="1"/>
  <c r="F56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266" s="1"/>
  <c r="F267" s="1"/>
  <c r="F268" s="1"/>
  <c r="F269" s="1"/>
  <c r="F270" s="1"/>
  <c r="F271" s="1"/>
  <c r="F272" s="1"/>
  <c r="F273" s="1"/>
  <c r="F274" s="1"/>
  <c r="F275" s="1"/>
  <c r="F276" s="1"/>
  <c r="F277" s="1"/>
  <c r="F278" s="1"/>
  <c r="F279" s="1"/>
  <c r="F280" s="1"/>
  <c r="F281" s="1"/>
  <c r="F282" s="1"/>
  <c r="F283" s="1"/>
  <c r="F284" s="1"/>
  <c r="F285" s="1"/>
  <c r="F286" s="1"/>
  <c r="F287" s="1"/>
  <c r="F288" s="1"/>
  <c r="F289" s="1"/>
  <c r="F290" s="1"/>
  <c r="F291" s="1"/>
  <c r="F292" s="1"/>
  <c r="F293" s="1"/>
  <c r="F294" s="1"/>
  <c r="F295" s="1"/>
  <c r="F296" s="1"/>
  <c r="F297" s="1"/>
  <c r="F298" s="1"/>
  <c r="F299" s="1"/>
  <c r="F300" s="1"/>
  <c r="F301" s="1"/>
  <c r="F302" s="1"/>
  <c r="F303" s="1"/>
  <c r="F304" s="1"/>
  <c r="F305" s="1"/>
  <c r="F306" s="1"/>
  <c r="F307" s="1"/>
  <c r="F308" s="1"/>
  <c r="F309" s="1"/>
  <c r="F310" s="1"/>
  <c r="F311" s="1"/>
  <c r="F312" s="1"/>
  <c r="F313" s="1"/>
  <c r="F314" s="1"/>
  <c r="F315" s="1"/>
  <c r="F316" s="1"/>
  <c r="F317" s="1"/>
  <c r="F318" s="1"/>
  <c r="F319" s="1"/>
  <c r="F320" s="1"/>
  <c r="F321" s="1"/>
  <c r="F322" s="1"/>
  <c r="F323" s="1"/>
  <c r="F324" s="1"/>
  <c r="F325" s="1"/>
  <c r="F326" s="1"/>
  <c r="F327" s="1"/>
  <c r="F328" s="1"/>
  <c r="F329" s="1"/>
  <c r="F330" s="1"/>
  <c r="F331" s="1"/>
  <c r="F332" s="1"/>
  <c r="F333" s="1"/>
  <c r="F334" s="1"/>
  <c r="F335" s="1"/>
  <c r="F336" s="1"/>
  <c r="F337" s="1"/>
  <c r="F338" s="1"/>
  <c r="F339" s="1"/>
  <c r="F340" s="1"/>
  <c r="F341" s="1"/>
  <c r="F342" s="1"/>
  <c r="F343" s="1"/>
  <c r="F344" s="1"/>
  <c r="F345" s="1"/>
  <c r="F346" s="1"/>
  <c r="F347" s="1"/>
  <c r="F348" s="1"/>
  <c r="F349" s="1"/>
  <c r="F350" s="1"/>
  <c r="F351" s="1"/>
  <c r="F352" s="1"/>
  <c r="F353" s="1"/>
  <c r="F354" s="1"/>
  <c r="F355" s="1"/>
  <c r="F356" s="1"/>
  <c r="F357" s="1"/>
  <c r="F358" s="1"/>
  <c r="F359" s="1"/>
  <c r="F360" s="1"/>
  <c r="F361" s="1"/>
  <c r="F362" s="1"/>
  <c r="F363" s="1"/>
  <c r="F364" s="1"/>
  <c r="F365" s="1"/>
  <c r="F366" s="1"/>
  <c r="F367" s="1"/>
  <c r="AE9"/>
  <c r="AK9" s="1"/>
  <c r="F368" l="1"/>
  <c r="F369" s="1"/>
  <c r="F370" s="1"/>
  <c r="F371" s="1"/>
  <c r="F372" s="1"/>
  <c r="F373" s="1"/>
  <c r="F374" s="1"/>
  <c r="F375" s="1"/>
  <c r="F376" s="1"/>
  <c r="F377" s="1"/>
  <c r="F378" s="1"/>
  <c r="F379" s="1"/>
  <c r="F380" s="1"/>
  <c r="F381" s="1"/>
  <c r="F382" s="1"/>
  <c r="F383" s="1"/>
  <c r="F384" s="1"/>
  <c r="F385" s="1"/>
  <c r="F386" s="1"/>
  <c r="F387" s="1"/>
  <c r="F388" s="1"/>
  <c r="F389" s="1"/>
  <c r="F390" s="1"/>
  <c r="F391" s="1"/>
  <c r="F392" s="1"/>
  <c r="F393" s="1"/>
  <c r="F394" s="1"/>
  <c r="F395" s="1"/>
  <c r="F396" s="1"/>
  <c r="F397" s="1"/>
  <c r="F398" s="1"/>
  <c r="F399" s="1"/>
  <c r="F400" s="1"/>
  <c r="F401" s="1"/>
  <c r="F402" s="1"/>
  <c r="F403" s="1"/>
  <c r="F404" s="1"/>
  <c r="F405" s="1"/>
  <c r="F406" s="1"/>
  <c r="F407" s="1"/>
  <c r="F408" s="1"/>
  <c r="F409" s="1"/>
  <c r="F410" s="1"/>
  <c r="F411" s="1"/>
  <c r="F412" s="1"/>
  <c r="F413" s="1"/>
  <c r="F414" s="1"/>
  <c r="F415" s="1"/>
  <c r="F416" s="1"/>
  <c r="F417" s="1"/>
  <c r="F418" s="1"/>
  <c r="F419" s="1"/>
  <c r="F420" s="1"/>
  <c r="F421" s="1"/>
  <c r="F422" s="1"/>
  <c r="F423" s="1"/>
  <c r="F424" s="1"/>
  <c r="F425" s="1"/>
  <c r="F426" s="1"/>
  <c r="F427" s="1"/>
  <c r="F428" s="1"/>
  <c r="F429" s="1"/>
  <c r="F430" s="1"/>
  <c r="F431" s="1"/>
  <c r="F432" s="1"/>
  <c r="F433" s="1"/>
  <c r="F434" s="1"/>
  <c r="F435" s="1"/>
  <c r="F436" s="1"/>
  <c r="F437" s="1"/>
  <c r="F438" s="1"/>
  <c r="F439" s="1"/>
  <c r="F440" s="1"/>
  <c r="F441" s="1"/>
  <c r="F442" s="1"/>
  <c r="F443" s="1"/>
  <c r="F444" s="1"/>
  <c r="F445" s="1"/>
  <c r="F446" s="1"/>
  <c r="F447" s="1"/>
  <c r="F448" s="1"/>
  <c r="F449" s="1"/>
  <c r="F450" s="1"/>
  <c r="F451" s="1"/>
  <c r="F452" s="1"/>
  <c r="F453" s="1"/>
  <c r="F454" s="1"/>
  <c r="F455" s="1"/>
  <c r="F456" s="1"/>
  <c r="F457" s="1"/>
  <c r="F458" s="1"/>
  <c r="F459" s="1"/>
  <c r="F460" s="1"/>
  <c r="F461" s="1"/>
  <c r="F462" s="1"/>
  <c r="F463" s="1"/>
  <c r="F464" s="1"/>
  <c r="F465" s="1"/>
  <c r="F466" s="1"/>
  <c r="F467" s="1"/>
  <c r="F468" s="1"/>
  <c r="F469" s="1"/>
  <c r="F470" s="1"/>
  <c r="F471" s="1"/>
  <c r="F472" s="1"/>
  <c r="F473" s="1"/>
  <c r="F474" s="1"/>
  <c r="F475" s="1"/>
  <c r="F476" s="1"/>
  <c r="F477" s="1"/>
  <c r="F478" s="1"/>
  <c r="F479" s="1"/>
  <c r="F480" s="1"/>
  <c r="F481" s="1"/>
  <c r="F482" s="1"/>
  <c r="F483" s="1"/>
  <c r="F484" s="1"/>
  <c r="F485" s="1"/>
  <c r="F486" s="1"/>
  <c r="F487" s="1"/>
  <c r="AE10"/>
  <c r="AK10" s="1"/>
  <c r="F2"/>
  <c r="D368"/>
  <c r="D369" s="1"/>
  <c r="D370" s="1"/>
  <c r="D371" s="1"/>
  <c r="D372" s="1"/>
  <c r="D373" s="1"/>
  <c r="D374" s="1"/>
  <c r="D375" s="1"/>
  <c r="D376" s="1"/>
  <c r="D377" s="1"/>
  <c r="D378" s="1"/>
  <c r="D379" s="1"/>
  <c r="D380" s="1"/>
  <c r="D381" s="1"/>
  <c r="D382" s="1"/>
  <c r="D383" s="1"/>
  <c r="D384" s="1"/>
  <c r="D385" s="1"/>
  <c r="D386" s="1"/>
  <c r="D387" s="1"/>
  <c r="D388" s="1"/>
  <c r="D389" s="1"/>
  <c r="D390" s="1"/>
  <c r="D391" s="1"/>
  <c r="D392" s="1"/>
  <c r="D393" s="1"/>
  <c r="D394" s="1"/>
  <c r="D395" s="1"/>
  <c r="D396" s="1"/>
  <c r="D397" s="1"/>
  <c r="D398" s="1"/>
  <c r="D399" s="1"/>
  <c r="D400" s="1"/>
  <c r="D401" s="1"/>
  <c r="D402" s="1"/>
  <c r="D403" s="1"/>
  <c r="D404" s="1"/>
  <c r="D405" s="1"/>
  <c r="D406" s="1"/>
  <c r="D407" s="1"/>
  <c r="D408" s="1"/>
  <c r="D409" s="1"/>
  <c r="D410" s="1"/>
  <c r="D411" s="1"/>
  <c r="D412" s="1"/>
  <c r="D413" s="1"/>
  <c r="D414" s="1"/>
  <c r="D415" s="1"/>
  <c r="D416" s="1"/>
  <c r="D417" s="1"/>
  <c r="D418" s="1"/>
  <c r="D419" s="1"/>
  <c r="D420" s="1"/>
  <c r="D421" s="1"/>
  <c r="D422" s="1"/>
  <c r="D423" s="1"/>
  <c r="D424" s="1"/>
  <c r="D425" s="1"/>
  <c r="D426" s="1"/>
  <c r="D427" s="1"/>
  <c r="D428" s="1"/>
  <c r="D429" s="1"/>
  <c r="D430" s="1"/>
  <c r="D431" s="1"/>
  <c r="D432" s="1"/>
  <c r="D433" s="1"/>
  <c r="D434" s="1"/>
  <c r="D435" s="1"/>
  <c r="D436" s="1"/>
  <c r="D437" s="1"/>
  <c r="D438" s="1"/>
  <c r="D439" s="1"/>
  <c r="D440" s="1"/>
  <c r="D441" s="1"/>
  <c r="D442" s="1"/>
  <c r="D443" s="1"/>
  <c r="D444" s="1"/>
  <c r="D445" s="1"/>
  <c r="D446" s="1"/>
  <c r="D447" s="1"/>
  <c r="D448" s="1"/>
  <c r="D449" s="1"/>
  <c r="D450" s="1"/>
  <c r="D451" s="1"/>
  <c r="D452" s="1"/>
  <c r="D453" s="1"/>
  <c r="D454" s="1"/>
  <c r="D455" s="1"/>
  <c r="D456" s="1"/>
  <c r="D457" s="1"/>
  <c r="D458" s="1"/>
  <c r="D459" s="1"/>
  <c r="D460" s="1"/>
  <c r="D461" s="1"/>
  <c r="D462" s="1"/>
  <c r="D463" s="1"/>
  <c r="D464" s="1"/>
  <c r="D465" s="1"/>
  <c r="D466" s="1"/>
  <c r="D467" s="1"/>
  <c r="D468" s="1"/>
  <c r="D469" s="1"/>
  <c r="D470" s="1"/>
  <c r="D471" s="1"/>
  <c r="D472" s="1"/>
  <c r="D473" s="1"/>
  <c r="D474" s="1"/>
  <c r="D475" s="1"/>
  <c r="D476" s="1"/>
  <c r="D477" s="1"/>
  <c r="D478" s="1"/>
  <c r="D479" s="1"/>
  <c r="D480" s="1"/>
  <c r="D481" s="1"/>
  <c r="D482" s="1"/>
  <c r="D483" s="1"/>
  <c r="D484" s="1"/>
  <c r="D485" s="1"/>
  <c r="D486" s="1"/>
  <c r="D487" s="1"/>
  <c r="AC10"/>
  <c r="AI10" s="1"/>
  <c r="D2"/>
  <c r="E368"/>
  <c r="E369" s="1"/>
  <c r="E370" s="1"/>
  <c r="E371" s="1"/>
  <c r="E372" s="1"/>
  <c r="E373" s="1"/>
  <c r="E374" s="1"/>
  <c r="E375" s="1"/>
  <c r="E376" s="1"/>
  <c r="E377" s="1"/>
  <c r="E378" s="1"/>
  <c r="E379" s="1"/>
  <c r="E380" s="1"/>
  <c r="E381" s="1"/>
  <c r="E382" s="1"/>
  <c r="E383" s="1"/>
  <c r="E384" s="1"/>
  <c r="E385" s="1"/>
  <c r="E386" s="1"/>
  <c r="E387" s="1"/>
  <c r="E388" s="1"/>
  <c r="E389" s="1"/>
  <c r="E390" s="1"/>
  <c r="E391" s="1"/>
  <c r="E392" s="1"/>
  <c r="E393" s="1"/>
  <c r="E394" s="1"/>
  <c r="E395" s="1"/>
  <c r="E396" s="1"/>
  <c r="E397" s="1"/>
  <c r="E398" s="1"/>
  <c r="E399" s="1"/>
  <c r="E400" s="1"/>
  <c r="E401" s="1"/>
  <c r="E402" s="1"/>
  <c r="E403" s="1"/>
  <c r="E404" s="1"/>
  <c r="E405" s="1"/>
  <c r="E406" s="1"/>
  <c r="E407" s="1"/>
  <c r="E408" s="1"/>
  <c r="E409" s="1"/>
  <c r="E410" s="1"/>
  <c r="E411" s="1"/>
  <c r="E412" s="1"/>
  <c r="E413" s="1"/>
  <c r="E414" s="1"/>
  <c r="E415" s="1"/>
  <c r="E416" s="1"/>
  <c r="E417" s="1"/>
  <c r="E418" s="1"/>
  <c r="E419" s="1"/>
  <c r="E420" s="1"/>
  <c r="E421" s="1"/>
  <c r="E422" s="1"/>
  <c r="E423" s="1"/>
  <c r="E424" s="1"/>
  <c r="E425" s="1"/>
  <c r="E426" s="1"/>
  <c r="E427" s="1"/>
  <c r="E428" s="1"/>
  <c r="E429" s="1"/>
  <c r="E430" s="1"/>
  <c r="E431" s="1"/>
  <c r="E432" s="1"/>
  <c r="E433" s="1"/>
  <c r="E434" s="1"/>
  <c r="E435" s="1"/>
  <c r="E436" s="1"/>
  <c r="E437" s="1"/>
  <c r="E438" s="1"/>
  <c r="E439" s="1"/>
  <c r="E440" s="1"/>
  <c r="E441" s="1"/>
  <c r="E442" s="1"/>
  <c r="E443" s="1"/>
  <c r="E444" s="1"/>
  <c r="E445" s="1"/>
  <c r="E446" s="1"/>
  <c r="E447" s="1"/>
  <c r="E448" s="1"/>
  <c r="E449" s="1"/>
  <c r="E450" s="1"/>
  <c r="E451" s="1"/>
  <c r="E452" s="1"/>
  <c r="E453" s="1"/>
  <c r="E454" s="1"/>
  <c r="E455" s="1"/>
  <c r="E456" s="1"/>
  <c r="E457" s="1"/>
  <c r="E458" s="1"/>
  <c r="E459" s="1"/>
  <c r="E460" s="1"/>
  <c r="E461" s="1"/>
  <c r="E462" s="1"/>
  <c r="E463" s="1"/>
  <c r="E464" s="1"/>
  <c r="E465" s="1"/>
  <c r="E466" s="1"/>
  <c r="E467" s="1"/>
  <c r="E468" s="1"/>
  <c r="E469" s="1"/>
  <c r="E470" s="1"/>
  <c r="E471" s="1"/>
  <c r="E472" s="1"/>
  <c r="E473" s="1"/>
  <c r="E474" s="1"/>
  <c r="E475" s="1"/>
  <c r="E476" s="1"/>
  <c r="E477" s="1"/>
  <c r="E478" s="1"/>
  <c r="E479" s="1"/>
  <c r="E480" s="1"/>
  <c r="E481" s="1"/>
  <c r="E482" s="1"/>
  <c r="E483" s="1"/>
  <c r="E484" s="1"/>
  <c r="E485" s="1"/>
  <c r="E486" s="1"/>
  <c r="E487" s="1"/>
  <c r="E2"/>
  <c r="AD10"/>
  <c r="AJ10" s="1"/>
  <c r="C368"/>
  <c r="C369" s="1"/>
  <c r="C370" s="1"/>
  <c r="C371" s="1"/>
  <c r="C372" s="1"/>
  <c r="C373" s="1"/>
  <c r="C374" s="1"/>
  <c r="C375" s="1"/>
  <c r="C376" s="1"/>
  <c r="C377" s="1"/>
  <c r="C378" s="1"/>
  <c r="C379" s="1"/>
  <c r="C380" s="1"/>
  <c r="C381" s="1"/>
  <c r="C382" s="1"/>
  <c r="C383" s="1"/>
  <c r="C384" s="1"/>
  <c r="C385" s="1"/>
  <c r="C386" s="1"/>
  <c r="C387" s="1"/>
  <c r="C388" s="1"/>
  <c r="C389" s="1"/>
  <c r="C390" s="1"/>
  <c r="C391" s="1"/>
  <c r="C392" s="1"/>
  <c r="C393" s="1"/>
  <c r="C394" s="1"/>
  <c r="C395" s="1"/>
  <c r="C396" s="1"/>
  <c r="C397" s="1"/>
  <c r="C398" s="1"/>
  <c r="C399" s="1"/>
  <c r="C400" s="1"/>
  <c r="C401" s="1"/>
  <c r="C402" s="1"/>
  <c r="C403" s="1"/>
  <c r="C404" s="1"/>
  <c r="C405" s="1"/>
  <c r="C406" s="1"/>
  <c r="C407" s="1"/>
  <c r="C408" s="1"/>
  <c r="C409" s="1"/>
  <c r="C410" s="1"/>
  <c r="C411" s="1"/>
  <c r="C412" s="1"/>
  <c r="C413" s="1"/>
  <c r="C414" s="1"/>
  <c r="C415" s="1"/>
  <c r="C416" s="1"/>
  <c r="C417" s="1"/>
  <c r="C418" s="1"/>
  <c r="C419" s="1"/>
  <c r="C420" s="1"/>
  <c r="C421" s="1"/>
  <c r="C422" s="1"/>
  <c r="C423" s="1"/>
  <c r="C424" s="1"/>
  <c r="C425" s="1"/>
  <c r="C426" s="1"/>
  <c r="C427" s="1"/>
  <c r="C428" s="1"/>
  <c r="C429" s="1"/>
  <c r="C430" s="1"/>
  <c r="C431" s="1"/>
  <c r="C432" s="1"/>
  <c r="C433" s="1"/>
  <c r="C434" s="1"/>
  <c r="C435" s="1"/>
  <c r="C436" s="1"/>
  <c r="C437" s="1"/>
  <c r="C438" s="1"/>
  <c r="C439" s="1"/>
  <c r="C440" s="1"/>
  <c r="C441" s="1"/>
  <c r="C442" s="1"/>
  <c r="C443" s="1"/>
  <c r="C444" s="1"/>
  <c r="C445" s="1"/>
  <c r="C446" s="1"/>
  <c r="C447" s="1"/>
  <c r="C448" s="1"/>
  <c r="C449" s="1"/>
  <c r="C450" s="1"/>
  <c r="C451" s="1"/>
  <c r="C452" s="1"/>
  <c r="C453" s="1"/>
  <c r="C454" s="1"/>
  <c r="C455" s="1"/>
  <c r="C456" s="1"/>
  <c r="C457" s="1"/>
  <c r="C458" s="1"/>
  <c r="C459" s="1"/>
  <c r="C460" s="1"/>
  <c r="C461" s="1"/>
  <c r="C462" s="1"/>
  <c r="C463" s="1"/>
  <c r="C464" s="1"/>
  <c r="C465" s="1"/>
  <c r="C466" s="1"/>
  <c r="C467" s="1"/>
  <c r="C468" s="1"/>
  <c r="C469" s="1"/>
  <c r="C470" s="1"/>
  <c r="C471" s="1"/>
  <c r="C472" s="1"/>
  <c r="C473" s="1"/>
  <c r="C474" s="1"/>
  <c r="C475" s="1"/>
  <c r="C476" s="1"/>
  <c r="C477" s="1"/>
  <c r="C478" s="1"/>
  <c r="C479" s="1"/>
  <c r="C480" s="1"/>
  <c r="C481" s="1"/>
  <c r="C482" s="1"/>
  <c r="C483" s="1"/>
  <c r="C484" s="1"/>
  <c r="C485" s="1"/>
  <c r="C486" s="1"/>
  <c r="C487" s="1"/>
  <c r="C488" s="1"/>
  <c r="C489" s="1"/>
  <c r="C490" s="1"/>
  <c r="C491" s="1"/>
  <c r="C492" s="1"/>
  <c r="C493" s="1"/>
  <c r="C494" s="1"/>
  <c r="C495" s="1"/>
  <c r="C496" s="1"/>
  <c r="C497" s="1"/>
  <c r="C498" s="1"/>
  <c r="C499" s="1"/>
  <c r="C500" s="1"/>
  <c r="C501" s="1"/>
  <c r="C502" s="1"/>
  <c r="C503" s="1"/>
  <c r="C504" s="1"/>
  <c r="C505" s="1"/>
  <c r="C506" s="1"/>
  <c r="C507" s="1"/>
  <c r="C508" s="1"/>
  <c r="C509" s="1"/>
  <c r="C510" s="1"/>
  <c r="C511" s="1"/>
  <c r="C512" s="1"/>
  <c r="C513" s="1"/>
  <c r="C514" s="1"/>
  <c r="C515" s="1"/>
  <c r="C516" s="1"/>
  <c r="C517" s="1"/>
  <c r="C518" s="1"/>
  <c r="C519" s="1"/>
  <c r="C520" s="1"/>
  <c r="C521" s="1"/>
  <c r="C522" s="1"/>
  <c r="C523" s="1"/>
  <c r="C524" s="1"/>
  <c r="C525" s="1"/>
  <c r="C526" s="1"/>
  <c r="C527" s="1"/>
  <c r="C528" s="1"/>
  <c r="C529" s="1"/>
  <c r="C530" s="1"/>
  <c r="C531" s="1"/>
  <c r="C532" s="1"/>
  <c r="C533" s="1"/>
  <c r="C534" s="1"/>
  <c r="C535" s="1"/>
  <c r="C536" s="1"/>
  <c r="C537" s="1"/>
  <c r="C538" s="1"/>
  <c r="C539" s="1"/>
  <c r="C540" s="1"/>
  <c r="C541" s="1"/>
  <c r="C542" s="1"/>
  <c r="C543" s="1"/>
  <c r="C544" s="1"/>
  <c r="C545" s="1"/>
  <c r="C546" s="1"/>
  <c r="C547" s="1"/>
  <c r="C548" s="1"/>
  <c r="C549" s="1"/>
  <c r="C550" s="1"/>
  <c r="C551" s="1"/>
  <c r="C552" s="1"/>
  <c r="C553" s="1"/>
  <c r="C554" s="1"/>
  <c r="C555" s="1"/>
  <c r="C556" s="1"/>
  <c r="C557" s="1"/>
  <c r="C558" s="1"/>
  <c r="C559" s="1"/>
  <c r="C560" s="1"/>
  <c r="C561" s="1"/>
  <c r="C562" s="1"/>
  <c r="C563" s="1"/>
  <c r="C564" s="1"/>
  <c r="C565" s="1"/>
  <c r="C566" s="1"/>
  <c r="C567" s="1"/>
  <c r="C568" s="1"/>
  <c r="C569" s="1"/>
  <c r="C570" s="1"/>
  <c r="C571" s="1"/>
  <c r="C572" s="1"/>
  <c r="C573" s="1"/>
  <c r="C574" s="1"/>
  <c r="C575" s="1"/>
  <c r="C576" s="1"/>
  <c r="C577" s="1"/>
  <c r="C578" s="1"/>
  <c r="C579" s="1"/>
  <c r="C580" s="1"/>
  <c r="C581" s="1"/>
  <c r="AB10"/>
  <c r="C2"/>
  <c r="E488" l="1"/>
  <c r="E489" s="1"/>
  <c r="E490" s="1"/>
  <c r="E491" s="1"/>
  <c r="E492" s="1"/>
  <c r="E493" s="1"/>
  <c r="E494" s="1"/>
  <c r="E495" s="1"/>
  <c r="E496" s="1"/>
  <c r="E497" s="1"/>
  <c r="E498" s="1"/>
  <c r="E499" s="1"/>
  <c r="E500" s="1"/>
  <c r="E501" s="1"/>
  <c r="E502" s="1"/>
  <c r="E503" s="1"/>
  <c r="E504" s="1"/>
  <c r="E505" s="1"/>
  <c r="E506" s="1"/>
  <c r="E507" s="1"/>
  <c r="E508" s="1"/>
  <c r="E509" s="1"/>
  <c r="E510" s="1"/>
  <c r="E511" s="1"/>
  <c r="E512" s="1"/>
  <c r="E513" s="1"/>
  <c r="E514" s="1"/>
  <c r="E515" s="1"/>
  <c r="E516" s="1"/>
  <c r="E517" s="1"/>
  <c r="E518" s="1"/>
  <c r="E519" s="1"/>
  <c r="E520" s="1"/>
  <c r="E521" s="1"/>
  <c r="E522" s="1"/>
  <c r="E523" s="1"/>
  <c r="E524" s="1"/>
  <c r="E525" s="1"/>
  <c r="E526" s="1"/>
  <c r="E527" s="1"/>
  <c r="E528" s="1"/>
  <c r="E529" s="1"/>
  <c r="E530" s="1"/>
  <c r="E531" s="1"/>
  <c r="E532" s="1"/>
  <c r="E533" s="1"/>
  <c r="E534" s="1"/>
  <c r="E535" s="1"/>
  <c r="E536" s="1"/>
  <c r="E537" s="1"/>
  <c r="E538" s="1"/>
  <c r="E539" s="1"/>
  <c r="E540" s="1"/>
  <c r="E541" s="1"/>
  <c r="E542" s="1"/>
  <c r="E543" s="1"/>
  <c r="E544" s="1"/>
  <c r="E545" s="1"/>
  <c r="E546" s="1"/>
  <c r="E547" s="1"/>
  <c r="E548" s="1"/>
  <c r="E549" s="1"/>
  <c r="E550" s="1"/>
  <c r="E551" s="1"/>
  <c r="E552" s="1"/>
  <c r="E553" s="1"/>
  <c r="E554" s="1"/>
  <c r="E555" s="1"/>
  <c r="E556" s="1"/>
  <c r="E557" s="1"/>
  <c r="E558" s="1"/>
  <c r="E559" s="1"/>
  <c r="E560" s="1"/>
  <c r="E561" s="1"/>
  <c r="E562" s="1"/>
  <c r="E563" s="1"/>
  <c r="E564" s="1"/>
  <c r="E565" s="1"/>
  <c r="E566" s="1"/>
  <c r="E567" s="1"/>
  <c r="E568" s="1"/>
  <c r="E569" s="1"/>
  <c r="E570" s="1"/>
  <c r="E571" s="1"/>
  <c r="E572" s="1"/>
  <c r="E573" s="1"/>
  <c r="E574" s="1"/>
  <c r="E575" s="1"/>
  <c r="E576" s="1"/>
  <c r="E577" s="1"/>
  <c r="E578" s="1"/>
  <c r="E579" s="1"/>
  <c r="E580" s="1"/>
  <c r="E581" s="1"/>
  <c r="AD11"/>
  <c r="AJ11" s="1"/>
  <c r="F488"/>
  <c r="F489" s="1"/>
  <c r="F490" s="1"/>
  <c r="F491" s="1"/>
  <c r="F492" s="1"/>
  <c r="F493" s="1"/>
  <c r="F494" s="1"/>
  <c r="F495" s="1"/>
  <c r="F496" s="1"/>
  <c r="F497" s="1"/>
  <c r="F498" s="1"/>
  <c r="F499" s="1"/>
  <c r="F500" s="1"/>
  <c r="F501" s="1"/>
  <c r="F502" s="1"/>
  <c r="F503" s="1"/>
  <c r="F504" s="1"/>
  <c r="F505" s="1"/>
  <c r="F506" s="1"/>
  <c r="F507" s="1"/>
  <c r="F508" s="1"/>
  <c r="F509" s="1"/>
  <c r="F510" s="1"/>
  <c r="F511" s="1"/>
  <c r="F512" s="1"/>
  <c r="F513" s="1"/>
  <c r="F514" s="1"/>
  <c r="F515" s="1"/>
  <c r="F516" s="1"/>
  <c r="F517" s="1"/>
  <c r="F518" s="1"/>
  <c r="F519" s="1"/>
  <c r="F520" s="1"/>
  <c r="F521" s="1"/>
  <c r="F522" s="1"/>
  <c r="F523" s="1"/>
  <c r="F524" s="1"/>
  <c r="F525" s="1"/>
  <c r="F526" s="1"/>
  <c r="F527" s="1"/>
  <c r="F528" s="1"/>
  <c r="F529" s="1"/>
  <c r="F530" s="1"/>
  <c r="F531" s="1"/>
  <c r="F532" s="1"/>
  <c r="F533" s="1"/>
  <c r="F534" s="1"/>
  <c r="F535" s="1"/>
  <c r="F536" s="1"/>
  <c r="F537" s="1"/>
  <c r="F538" s="1"/>
  <c r="F539" s="1"/>
  <c r="F540" s="1"/>
  <c r="F541" s="1"/>
  <c r="F542" s="1"/>
  <c r="F543" s="1"/>
  <c r="F544" s="1"/>
  <c r="F545" s="1"/>
  <c r="F546" s="1"/>
  <c r="F547" s="1"/>
  <c r="F548" s="1"/>
  <c r="F549" s="1"/>
  <c r="F550" s="1"/>
  <c r="F551" s="1"/>
  <c r="F552" s="1"/>
  <c r="F553" s="1"/>
  <c r="F554" s="1"/>
  <c r="F555" s="1"/>
  <c r="F556" s="1"/>
  <c r="F557" s="1"/>
  <c r="F558" s="1"/>
  <c r="F559" s="1"/>
  <c r="F560" s="1"/>
  <c r="F561" s="1"/>
  <c r="F562" s="1"/>
  <c r="F563" s="1"/>
  <c r="F564" s="1"/>
  <c r="F565" s="1"/>
  <c r="F566" s="1"/>
  <c r="F567" s="1"/>
  <c r="F568" s="1"/>
  <c r="F569" s="1"/>
  <c r="F570" s="1"/>
  <c r="F571" s="1"/>
  <c r="F572" s="1"/>
  <c r="F573" s="1"/>
  <c r="F574" s="1"/>
  <c r="F575" s="1"/>
  <c r="F576" s="1"/>
  <c r="F577" s="1"/>
  <c r="F578" s="1"/>
  <c r="F579" s="1"/>
  <c r="F580" s="1"/>
  <c r="F581" s="1"/>
  <c r="AE11"/>
  <c r="AK11" s="1"/>
  <c r="D488"/>
  <c r="D489" s="1"/>
  <c r="D490" s="1"/>
  <c r="D491" s="1"/>
  <c r="D492" s="1"/>
  <c r="D493" s="1"/>
  <c r="D494" s="1"/>
  <c r="D495" s="1"/>
  <c r="D496" s="1"/>
  <c r="D497" s="1"/>
  <c r="D498" s="1"/>
  <c r="D499" s="1"/>
  <c r="D500" s="1"/>
  <c r="D501" s="1"/>
  <c r="D502" s="1"/>
  <c r="D503" s="1"/>
  <c r="D504" s="1"/>
  <c r="D505" s="1"/>
  <c r="D506" s="1"/>
  <c r="D507" s="1"/>
  <c r="D508" s="1"/>
  <c r="D509" s="1"/>
  <c r="D510" s="1"/>
  <c r="D511" s="1"/>
  <c r="D512" s="1"/>
  <c r="D513" s="1"/>
  <c r="D514" s="1"/>
  <c r="D515" s="1"/>
  <c r="D516" s="1"/>
  <c r="D517" s="1"/>
  <c r="D518" s="1"/>
  <c r="D519" s="1"/>
  <c r="D520" s="1"/>
  <c r="D521" s="1"/>
  <c r="D522" s="1"/>
  <c r="D523" s="1"/>
  <c r="D524" s="1"/>
  <c r="D525" s="1"/>
  <c r="D526" s="1"/>
  <c r="D527" s="1"/>
  <c r="D528" s="1"/>
  <c r="D529" s="1"/>
  <c r="D530" s="1"/>
  <c r="D531" s="1"/>
  <c r="D532" s="1"/>
  <c r="D533" s="1"/>
  <c r="D534" s="1"/>
  <c r="D535" s="1"/>
  <c r="D536" s="1"/>
  <c r="D537" s="1"/>
  <c r="D538" s="1"/>
  <c r="D539" s="1"/>
  <c r="D540" s="1"/>
  <c r="D541" s="1"/>
  <c r="D542" s="1"/>
  <c r="D543" s="1"/>
  <c r="D544" s="1"/>
  <c r="D545" s="1"/>
  <c r="D546" s="1"/>
  <c r="D547" s="1"/>
  <c r="D548" s="1"/>
  <c r="D549" s="1"/>
  <c r="D550" s="1"/>
  <c r="D551" s="1"/>
  <c r="D552" s="1"/>
  <c r="D553" s="1"/>
  <c r="D554" s="1"/>
  <c r="D555" s="1"/>
  <c r="D556" s="1"/>
  <c r="D557" s="1"/>
  <c r="D558" s="1"/>
  <c r="D559" s="1"/>
  <c r="D560" s="1"/>
  <c r="D561" s="1"/>
  <c r="D562" s="1"/>
  <c r="D563" s="1"/>
  <c r="D564" s="1"/>
  <c r="D565" s="1"/>
  <c r="D566" s="1"/>
  <c r="D567" s="1"/>
  <c r="D568" s="1"/>
  <c r="D569" s="1"/>
  <c r="D570" s="1"/>
  <c r="D571" s="1"/>
  <c r="D572" s="1"/>
  <c r="D573" s="1"/>
  <c r="D574" s="1"/>
  <c r="D575" s="1"/>
  <c r="D576" s="1"/>
  <c r="D577" s="1"/>
  <c r="D578" s="1"/>
  <c r="D579" s="1"/>
  <c r="D580" s="1"/>
  <c r="D581" s="1"/>
  <c r="AC11"/>
  <c r="AI11" s="1"/>
  <c r="Z11" i="4" l="1"/>
  <c r="T11"/>
  <c r="N11"/>
  <c r="Z10"/>
  <c r="T10"/>
  <c r="N10"/>
  <c r="Z9"/>
  <c r="T9"/>
  <c r="N9"/>
  <c r="Z8"/>
  <c r="T8"/>
  <c r="N8"/>
  <c r="C8"/>
  <c r="C9" s="1"/>
  <c r="C10" s="1"/>
  <c r="C11" s="1"/>
  <c r="C12" s="1"/>
  <c r="C13" s="1"/>
  <c r="C14" s="1"/>
  <c r="C15" s="1"/>
  <c r="C16" s="1"/>
  <c r="C17" s="1"/>
  <c r="C18" s="1"/>
  <c r="C19" s="1"/>
  <c r="Z7"/>
  <c r="T7"/>
  <c r="N7"/>
  <c r="E8" l="1"/>
  <c r="E9" s="1"/>
  <c r="E10" s="1"/>
  <c r="E11" s="1"/>
  <c r="E12" s="1"/>
  <c r="E13" s="1"/>
  <c r="E14" s="1"/>
  <c r="E15" s="1"/>
  <c r="E16" s="1"/>
  <c r="E17" s="1"/>
  <c r="E18" s="1"/>
  <c r="E19" s="1"/>
  <c r="F8"/>
  <c r="F9" s="1"/>
  <c r="F10" s="1"/>
  <c r="F11" s="1"/>
  <c r="F12" s="1"/>
  <c r="F13" s="1"/>
  <c r="F14" s="1"/>
  <c r="F15" s="1"/>
  <c r="F16" s="1"/>
  <c r="F17" s="1"/>
  <c r="F18" s="1"/>
  <c r="F19" s="1"/>
  <c r="D8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C20"/>
  <c r="C21" s="1"/>
  <c r="C22" s="1"/>
  <c r="C23" s="1"/>
  <c r="C24" s="1"/>
  <c r="C25" s="1"/>
  <c r="C26" s="1"/>
  <c r="C27" s="1"/>
  <c r="C28" s="1"/>
  <c r="C29" s="1"/>
  <c r="C30" s="1"/>
  <c r="C31" s="1"/>
  <c r="AB6"/>
  <c r="AE6" l="1"/>
  <c r="F20"/>
  <c r="F21" s="1"/>
  <c r="F22" s="1"/>
  <c r="F23" s="1"/>
  <c r="F24" s="1"/>
  <c r="F25" s="1"/>
  <c r="F26" s="1"/>
  <c r="F27" s="1"/>
  <c r="F28" s="1"/>
  <c r="F29" s="1"/>
  <c r="F30" s="1"/>
  <c r="F31" s="1"/>
  <c r="AE7" s="1"/>
  <c r="E20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AD6"/>
  <c r="AC6"/>
  <c r="C32"/>
  <c r="C33" s="1"/>
  <c r="C34" s="1"/>
  <c r="C35" s="1"/>
  <c r="C36" s="1"/>
  <c r="C37" s="1"/>
  <c r="C38" s="1"/>
  <c r="C39" s="1"/>
  <c r="C40" s="1"/>
  <c r="C41" s="1"/>
  <c r="C42" s="1"/>
  <c r="C43" s="1"/>
  <c r="AB7"/>
  <c r="D32"/>
  <c r="D33" s="1"/>
  <c r="D34" s="1"/>
  <c r="D35" s="1"/>
  <c r="D36" s="1"/>
  <c r="D37" s="1"/>
  <c r="D38" s="1"/>
  <c r="D39" s="1"/>
  <c r="D40" s="1"/>
  <c r="D41" s="1"/>
  <c r="D42" s="1"/>
  <c r="D43" s="1"/>
  <c r="AC7"/>
  <c r="AD7" l="1"/>
  <c r="F32"/>
  <c r="F33" s="1"/>
  <c r="F34" s="1"/>
  <c r="F35" s="1"/>
  <c r="F36" s="1"/>
  <c r="F37" s="1"/>
  <c r="F38" s="1"/>
  <c r="F39" s="1"/>
  <c r="F40" s="1"/>
  <c r="F41" s="1"/>
  <c r="F42" s="1"/>
  <c r="F43" s="1"/>
  <c r="AE8" s="1"/>
  <c r="AC8"/>
  <c r="D44"/>
  <c r="D45" s="1"/>
  <c r="D46" s="1"/>
  <c r="D47" s="1"/>
  <c r="D48" s="1"/>
  <c r="D49" s="1"/>
  <c r="D50" s="1"/>
  <c r="D51" s="1"/>
  <c r="D52" s="1"/>
  <c r="D53" s="1"/>
  <c r="D54" s="1"/>
  <c r="D55" s="1"/>
  <c r="C44"/>
  <c r="C45" s="1"/>
  <c r="C46" s="1"/>
  <c r="C47" s="1"/>
  <c r="C48" s="1"/>
  <c r="C49" s="1"/>
  <c r="C50" s="1"/>
  <c r="C51" s="1"/>
  <c r="C52" s="1"/>
  <c r="C53" s="1"/>
  <c r="C54" s="1"/>
  <c r="C55" s="1"/>
  <c r="AB8"/>
  <c r="E44"/>
  <c r="E45" s="1"/>
  <c r="E46" s="1"/>
  <c r="E47" s="1"/>
  <c r="E48" s="1"/>
  <c r="E49" s="1"/>
  <c r="E50" s="1"/>
  <c r="E51" s="1"/>
  <c r="E52" s="1"/>
  <c r="E53" s="1"/>
  <c r="E54" s="1"/>
  <c r="E55" s="1"/>
  <c r="AD8"/>
  <c r="F44" l="1"/>
  <c r="F45" s="1"/>
  <c r="F46" s="1"/>
  <c r="F47" s="1"/>
  <c r="F48" s="1"/>
  <c r="F49" s="1"/>
  <c r="F50" s="1"/>
  <c r="F51" s="1"/>
  <c r="F52" s="1"/>
  <c r="F53" s="1"/>
  <c r="F54" s="1"/>
  <c r="F55" s="1"/>
  <c r="F5" s="1"/>
  <c r="AD9"/>
  <c r="E5"/>
  <c r="AB9"/>
  <c r="C5"/>
  <c r="D5"/>
  <c r="AC9"/>
  <c r="AE9" l="1"/>
</calcChain>
</file>

<file path=xl/sharedStrings.xml><?xml version="1.0" encoding="utf-8"?>
<sst xmlns="http://schemas.openxmlformats.org/spreadsheetml/2006/main" count="87" uniqueCount="12">
  <si>
    <t>Click the buttons to recalculate simulation:</t>
  </si>
  <si>
    <t>Savings</t>
  </si>
  <si>
    <t>Bond Fund</t>
  </si>
  <si>
    <t>Index Fund</t>
  </si>
  <si>
    <t>Sector Fund</t>
  </si>
  <si>
    <t>Savings Acct</t>
  </si>
  <si>
    <t>Month</t>
  </si>
  <si>
    <t>Return %</t>
  </si>
  <si>
    <t>Intervals</t>
  </si>
  <si>
    <t>Cutoffs</t>
  </si>
  <si>
    <t>…</t>
  </si>
  <si>
    <t>Average APR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</si>
</sst>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5" formatCode="0.00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0" xfId="0" applyFont="1" applyFill="1"/>
    <xf numFmtId="0" fontId="0" fillId="2" borderId="0" xfId="0" applyFill="1"/>
    <xf numFmtId="44" fontId="0" fillId="0" borderId="0" xfId="0" applyNumberFormat="1"/>
    <xf numFmtId="44" fontId="2" fillId="3" borderId="1" xfId="0" applyNumberFormat="1" applyFont="1" applyFill="1" applyBorder="1"/>
    <xf numFmtId="44" fontId="2" fillId="4" borderId="1" xfId="0" applyNumberFormat="1" applyFont="1" applyFill="1" applyBorder="1"/>
    <xf numFmtId="44" fontId="2" fillId="5" borderId="1" xfId="0" applyNumberFormat="1" applyFont="1" applyFill="1" applyBorder="1"/>
    <xf numFmtId="44" fontId="2" fillId="6" borderId="1" xfId="0" applyNumberFormat="1" applyFont="1" applyFill="1" applyBorder="1"/>
    <xf numFmtId="0" fontId="3" fillId="7" borderId="0" xfId="0" applyFont="1" applyFill="1"/>
    <xf numFmtId="0" fontId="3" fillId="0" borderId="0" xfId="0" applyFont="1"/>
    <xf numFmtId="0" fontId="3" fillId="4" borderId="0" xfId="0" applyFont="1" applyFill="1"/>
    <xf numFmtId="0" fontId="3" fillId="5" borderId="0" xfId="0" applyFont="1" applyFill="1"/>
    <xf numFmtId="0" fontId="3" fillId="6" borderId="0" xfId="0" applyFont="1" applyFill="1"/>
    <xf numFmtId="0" fontId="2" fillId="3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0" fillId="0" borderId="0" xfId="0" applyNumberFormat="1"/>
    <xf numFmtId="0" fontId="0" fillId="8" borderId="1" xfId="0" applyFill="1" applyBorder="1"/>
    <xf numFmtId="44" fontId="0" fillId="0" borderId="1" xfId="0" applyNumberFormat="1" applyBorder="1"/>
    <xf numFmtId="44" fontId="0" fillId="0" borderId="0" xfId="1" applyFont="1"/>
    <xf numFmtId="10" fontId="0" fillId="0" borderId="0" xfId="0" applyNumberFormat="1"/>
    <xf numFmtId="0" fontId="0" fillId="0" borderId="1" xfId="0" applyNumberFormat="1" applyBorder="1"/>
    <xf numFmtId="9" fontId="0" fillId="0" borderId="1" xfId="2" applyNumberFormat="1" applyFont="1" applyBorder="1"/>
    <xf numFmtId="0" fontId="0" fillId="8" borderId="2" xfId="0" applyFill="1" applyBorder="1"/>
    <xf numFmtId="0" fontId="0" fillId="0" borderId="1" xfId="1" applyNumberFormat="1" applyFont="1" applyBorder="1"/>
    <xf numFmtId="0" fontId="3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8" borderId="3" xfId="0" applyFill="1" applyBorder="1"/>
    <xf numFmtId="8" fontId="0" fillId="0" borderId="0" xfId="0" applyNumberFormat="1"/>
    <xf numFmtId="165" fontId="0" fillId="0" borderId="0" xfId="0" applyNumberFormat="1"/>
    <xf numFmtId="0" fontId="4" fillId="9" borderId="4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'4 years'!$AB$5</c:f>
              <c:strCache>
                <c:ptCount val="1"/>
                <c:pt idx="0">
                  <c:v>Savings Acct</c:v>
                </c:pt>
              </c:strCache>
            </c:strRef>
          </c:tx>
          <c:cat>
            <c:numRef>
              <c:f>'4 years'!$AA$6:$AA$9</c:f>
              <c:numCache>
                <c:formatCode>General</c:formatCode>
                <c:ptCount val="4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</c:numCache>
            </c:numRef>
          </c:cat>
          <c:val>
            <c:numRef>
              <c:f>'4 years'!$AB$6:$AB$9</c:f>
              <c:numCache>
                <c:formatCode>_("$"* #,##0.00_);_("$"* \(#,##0.00\);_("$"* "-"??_);_(@_)</c:formatCode>
                <c:ptCount val="4"/>
                <c:pt idx="0">
                  <c:v>3270.390284882295</c:v>
                </c:pt>
                <c:pt idx="1">
                  <c:v>6340.4959870429739</c:v>
                </c:pt>
                <c:pt idx="2">
                  <c:v>9476.528843611919</c:v>
                </c:pt>
                <c:pt idx="3">
                  <c:v>12695.459824642592</c:v>
                </c:pt>
              </c:numCache>
            </c:numRef>
          </c:val>
        </c:ser>
        <c:ser>
          <c:idx val="1"/>
          <c:order val="1"/>
          <c:tx>
            <c:strRef>
              <c:f>'4 years'!$AC$5</c:f>
              <c:strCache>
                <c:ptCount val="1"/>
                <c:pt idx="0">
                  <c:v>Bond Fund</c:v>
                </c:pt>
              </c:strCache>
            </c:strRef>
          </c:tx>
          <c:cat>
            <c:numRef>
              <c:f>'4 years'!$AA$6:$AA$9</c:f>
              <c:numCache>
                <c:formatCode>General</c:formatCode>
                <c:ptCount val="4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</c:numCache>
            </c:numRef>
          </c:cat>
          <c:val>
            <c:numRef>
              <c:f>'4 years'!$AC$6:$AC$9</c:f>
              <c:numCache>
                <c:formatCode>_("$"* #,##0.00_);_("$"* \(#,##0.00\);_("$"* "-"??_);_(@_)</c:formatCode>
                <c:ptCount val="4"/>
                <c:pt idx="0">
                  <c:v>3299.5921140483947</c:v>
                </c:pt>
                <c:pt idx="1">
                  <c:v>6452.177115018987</c:v>
                </c:pt>
                <c:pt idx="2">
                  <c:v>9700.6726148298821</c:v>
                </c:pt>
                <c:pt idx="3">
                  <c:v>13172.592634851122</c:v>
                </c:pt>
              </c:numCache>
            </c:numRef>
          </c:val>
        </c:ser>
        <c:ser>
          <c:idx val="2"/>
          <c:order val="2"/>
          <c:tx>
            <c:strRef>
              <c:f>'4 years'!$AD$5</c:f>
              <c:strCache>
                <c:ptCount val="1"/>
                <c:pt idx="0">
                  <c:v>Index Fund</c:v>
                </c:pt>
              </c:strCache>
            </c:strRef>
          </c:tx>
          <c:cat>
            <c:numRef>
              <c:f>'4 years'!$AA$6:$AA$9</c:f>
              <c:numCache>
                <c:formatCode>General</c:formatCode>
                <c:ptCount val="4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</c:numCache>
            </c:numRef>
          </c:cat>
          <c:val>
            <c:numRef>
              <c:f>'4 years'!$AD$6:$AD$9</c:f>
              <c:numCache>
                <c:formatCode>_("$"* #,##0.00_);_("$"* \(#,##0.00\);_("$"* "-"??_);_(@_)</c:formatCode>
                <c:ptCount val="4"/>
                <c:pt idx="0">
                  <c:v>3388.8327546291803</c:v>
                </c:pt>
                <c:pt idx="1">
                  <c:v>6868.8152759564637</c:v>
                </c:pt>
                <c:pt idx="2">
                  <c:v>10723.296350618053</c:v>
                </c:pt>
                <c:pt idx="3">
                  <c:v>14263.667790364263</c:v>
                </c:pt>
              </c:numCache>
            </c:numRef>
          </c:val>
        </c:ser>
        <c:ser>
          <c:idx val="3"/>
          <c:order val="3"/>
          <c:tx>
            <c:strRef>
              <c:f>'4 years'!$AE$5</c:f>
              <c:strCache>
                <c:ptCount val="1"/>
                <c:pt idx="0">
                  <c:v>Sector Fund</c:v>
                </c:pt>
              </c:strCache>
            </c:strRef>
          </c:tx>
          <c:cat>
            <c:numRef>
              <c:f>'4 years'!$AA$6:$AA$9</c:f>
              <c:numCache>
                <c:formatCode>General</c:formatCode>
                <c:ptCount val="4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</c:numCache>
            </c:numRef>
          </c:cat>
          <c:val>
            <c:numRef>
              <c:f>'4 years'!$AE$6:$AE$9</c:f>
              <c:numCache>
                <c:formatCode>_("$"* #,##0.00_);_("$"* \(#,##0.00\);_("$"* "-"??_);_(@_)</c:formatCode>
                <c:ptCount val="4"/>
                <c:pt idx="0">
                  <c:v>3281.2866706471996</c:v>
                </c:pt>
                <c:pt idx="1">
                  <c:v>6379.2387275299689</c:v>
                </c:pt>
                <c:pt idx="2">
                  <c:v>11191.695840743352</c:v>
                </c:pt>
                <c:pt idx="3">
                  <c:v>16429.391090457168</c:v>
                </c:pt>
              </c:numCache>
            </c:numRef>
          </c:val>
        </c:ser>
        <c:axId val="84408960"/>
        <c:axId val="84747392"/>
      </c:barChart>
      <c:catAx>
        <c:axId val="844089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Months</a:t>
                </a:r>
              </a:p>
            </c:rich>
          </c:tx>
          <c:layout/>
        </c:title>
        <c:numFmt formatCode="General" sourceLinked="1"/>
        <c:tickLblPos val="nextTo"/>
        <c:crossAx val="84747392"/>
        <c:crosses val="autoZero"/>
        <c:auto val="1"/>
        <c:lblAlgn val="ctr"/>
        <c:lblOffset val="100"/>
      </c:catAx>
      <c:valAx>
        <c:axId val="84747392"/>
        <c:scaling>
          <c:orientation val="minMax"/>
        </c:scaling>
        <c:axPos val="l"/>
        <c:majorGridlines/>
        <c:numFmt formatCode="_(&quot;$&quot;* #,##0.00_);_(&quot;$&quot;* \(#,##0.00\);_(&quot;$&quot;* &quot;-&quot;??_);_(@_)" sourceLinked="1"/>
        <c:tickLblPos val="nextTo"/>
        <c:crossAx val="84408960"/>
        <c:crosses val="autoZero"/>
        <c:crossBetween val="between"/>
      </c:valAx>
    </c:plotArea>
    <c:legend>
      <c:legendPos val="r"/>
      <c:layout/>
    </c:legend>
    <c:plotVisOnly val="1"/>
  </c:chart>
  <c:spPr>
    <a:solidFill>
      <a:schemeClr val="dk1"/>
    </a:solidFill>
    <a:ln w="25400" cap="flat" cmpd="sng" algn="ctr">
      <a:solidFill>
        <a:schemeClr val="dk1">
          <a:shade val="50000"/>
        </a:schemeClr>
      </a:solidFill>
      <a:prstDash val="solid"/>
    </a:ln>
    <a:effectLst/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30"/>
    </c:view3D>
    <c:floor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floor>
    <c:sideWall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sideWall>
    <c:backWall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'4 years'!$AB$5</c:f>
              <c:strCache>
                <c:ptCount val="1"/>
                <c:pt idx="0">
                  <c:v>Savings Acct</c:v>
                </c:pt>
              </c:strCache>
            </c:strRef>
          </c:tx>
          <c:cat>
            <c:numRef>
              <c:f>'4 years'!$AA$9</c:f>
              <c:numCache>
                <c:formatCode>General</c:formatCode>
                <c:ptCount val="1"/>
                <c:pt idx="0">
                  <c:v>48</c:v>
                </c:pt>
              </c:numCache>
            </c:numRef>
          </c:cat>
          <c:val>
            <c:numRef>
              <c:f>'4 years'!$AB$9</c:f>
              <c:numCache>
                <c:formatCode>_("$"* #,##0.00_);_("$"* \(#,##0.00\);_("$"* "-"??_);_(@_)</c:formatCode>
                <c:ptCount val="1"/>
                <c:pt idx="0">
                  <c:v>12695.459824642592</c:v>
                </c:pt>
              </c:numCache>
            </c:numRef>
          </c:val>
        </c:ser>
        <c:ser>
          <c:idx val="1"/>
          <c:order val="1"/>
          <c:tx>
            <c:strRef>
              <c:f>'4 years'!$AC$5</c:f>
              <c:strCache>
                <c:ptCount val="1"/>
                <c:pt idx="0">
                  <c:v>Bond Fund</c:v>
                </c:pt>
              </c:strCache>
            </c:strRef>
          </c:tx>
          <c:cat>
            <c:numRef>
              <c:f>'4 years'!$AA$9</c:f>
              <c:numCache>
                <c:formatCode>General</c:formatCode>
                <c:ptCount val="1"/>
                <c:pt idx="0">
                  <c:v>48</c:v>
                </c:pt>
              </c:numCache>
            </c:numRef>
          </c:cat>
          <c:val>
            <c:numRef>
              <c:f>'4 years'!$AC$9</c:f>
              <c:numCache>
                <c:formatCode>_("$"* #,##0.00_);_("$"* \(#,##0.00\);_("$"* "-"??_);_(@_)</c:formatCode>
                <c:ptCount val="1"/>
                <c:pt idx="0">
                  <c:v>13172.592634851122</c:v>
                </c:pt>
              </c:numCache>
            </c:numRef>
          </c:val>
        </c:ser>
        <c:ser>
          <c:idx val="2"/>
          <c:order val="2"/>
          <c:tx>
            <c:strRef>
              <c:f>'4 years'!$AD$5</c:f>
              <c:strCache>
                <c:ptCount val="1"/>
                <c:pt idx="0">
                  <c:v>Index Fund</c:v>
                </c:pt>
              </c:strCache>
            </c:strRef>
          </c:tx>
          <c:cat>
            <c:numRef>
              <c:f>'4 years'!$AA$9</c:f>
              <c:numCache>
                <c:formatCode>General</c:formatCode>
                <c:ptCount val="1"/>
                <c:pt idx="0">
                  <c:v>48</c:v>
                </c:pt>
              </c:numCache>
            </c:numRef>
          </c:cat>
          <c:val>
            <c:numRef>
              <c:f>'4 years'!$AD$9</c:f>
              <c:numCache>
                <c:formatCode>_("$"* #,##0.00_);_("$"* \(#,##0.00\);_("$"* "-"??_);_(@_)</c:formatCode>
                <c:ptCount val="1"/>
                <c:pt idx="0">
                  <c:v>14263.667790364263</c:v>
                </c:pt>
              </c:numCache>
            </c:numRef>
          </c:val>
        </c:ser>
        <c:ser>
          <c:idx val="3"/>
          <c:order val="3"/>
          <c:tx>
            <c:strRef>
              <c:f>'4 years'!$AE$5</c:f>
              <c:strCache>
                <c:ptCount val="1"/>
                <c:pt idx="0">
                  <c:v>Sector Fund</c:v>
                </c:pt>
              </c:strCache>
            </c:strRef>
          </c:tx>
          <c:cat>
            <c:numRef>
              <c:f>'4 years'!$AA$9</c:f>
              <c:numCache>
                <c:formatCode>General</c:formatCode>
                <c:ptCount val="1"/>
                <c:pt idx="0">
                  <c:v>48</c:v>
                </c:pt>
              </c:numCache>
            </c:numRef>
          </c:cat>
          <c:val>
            <c:numRef>
              <c:f>'4 years'!$AE$9</c:f>
              <c:numCache>
                <c:formatCode>_("$"* #,##0.00_);_("$"* \(#,##0.00\);_("$"* "-"??_);_(@_)</c:formatCode>
                <c:ptCount val="1"/>
                <c:pt idx="0">
                  <c:v>16429.391090457168</c:v>
                </c:pt>
              </c:numCache>
            </c:numRef>
          </c:val>
        </c:ser>
        <c:shape val="box"/>
        <c:axId val="84782080"/>
        <c:axId val="84792448"/>
        <c:axId val="0"/>
      </c:bar3DChart>
      <c:catAx>
        <c:axId val="847820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After 48 Months</a:t>
                </a:r>
              </a:p>
            </c:rich>
          </c:tx>
          <c:layout/>
        </c:title>
        <c:numFmt formatCode="General" sourceLinked="1"/>
        <c:tickLblPos val="nextTo"/>
        <c:crossAx val="84792448"/>
        <c:crosses val="autoZero"/>
        <c:auto val="1"/>
        <c:lblAlgn val="ctr"/>
        <c:lblOffset val="100"/>
      </c:catAx>
      <c:valAx>
        <c:axId val="84792448"/>
        <c:scaling>
          <c:orientation val="minMax"/>
          <c:max val="16000"/>
          <c:min val="11000"/>
        </c:scaling>
        <c:axPos val="l"/>
        <c:majorGridlines/>
        <c:numFmt formatCode="_(&quot;$&quot;* #,##0.00_);_(&quot;$&quot;* \(#,##0.00\);_(&quot;$&quot;* &quot;-&quot;??_);_(@_)" sourceLinked="1"/>
        <c:tickLblPos val="nextTo"/>
        <c:crossAx val="84782080"/>
        <c:crosses val="autoZero"/>
        <c:crossBetween val="between"/>
        <c:majorUnit val="1000"/>
      </c:valAx>
    </c:plotArea>
    <c:legend>
      <c:legendPos val="r"/>
      <c:layout/>
    </c:legend>
    <c:plotVisOnly val="1"/>
  </c:chart>
  <c:spPr>
    <a:solidFill>
      <a:schemeClr val="dk1"/>
    </a:solidFill>
    <a:ln w="38100" cap="flat" cmpd="sng" algn="ctr">
      <a:solidFill>
        <a:schemeClr val="lt1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'30 years'!$AB$5</c:f>
              <c:strCache>
                <c:ptCount val="1"/>
                <c:pt idx="0">
                  <c:v>Savings Acct</c:v>
                </c:pt>
              </c:strCache>
            </c:strRef>
          </c:tx>
          <c:cat>
            <c:numRef>
              <c:f>'30 years'!$AA$6:$AA$9</c:f>
              <c:numCache>
                <c:formatCode>General</c:formatCode>
                <c:ptCount val="4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</c:numCache>
            </c:numRef>
          </c:cat>
          <c:val>
            <c:numRef>
              <c:f>'30 years'!$AB$6:$AB$9</c:f>
              <c:numCache>
                <c:formatCode>_("$"* #,##0.00_);_("$"* \(#,##0.00\);_("$"* "-"??_);_(@_)</c:formatCode>
                <c:ptCount val="4"/>
                <c:pt idx="0">
                  <c:v>3270.390284882295</c:v>
                </c:pt>
                <c:pt idx="1">
                  <c:v>6340.4959870429739</c:v>
                </c:pt>
                <c:pt idx="2">
                  <c:v>9476.528843611919</c:v>
                </c:pt>
                <c:pt idx="3">
                  <c:v>12695.459824642592</c:v>
                </c:pt>
              </c:numCache>
            </c:numRef>
          </c:val>
        </c:ser>
        <c:ser>
          <c:idx val="1"/>
          <c:order val="1"/>
          <c:tx>
            <c:strRef>
              <c:f>'30 years'!$AC$5</c:f>
              <c:strCache>
                <c:ptCount val="1"/>
                <c:pt idx="0">
                  <c:v>Bond Fund</c:v>
                </c:pt>
              </c:strCache>
            </c:strRef>
          </c:tx>
          <c:cat>
            <c:numRef>
              <c:f>'30 years'!$AA$6:$AA$9</c:f>
              <c:numCache>
                <c:formatCode>General</c:formatCode>
                <c:ptCount val="4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</c:numCache>
            </c:numRef>
          </c:cat>
          <c:val>
            <c:numRef>
              <c:f>'30 years'!$AC$6:$AC$9</c:f>
              <c:numCache>
                <c:formatCode>_("$"* #,##0.00_);_("$"* \(#,##0.00\);_("$"* "-"??_);_(@_)</c:formatCode>
                <c:ptCount val="4"/>
                <c:pt idx="0">
                  <c:v>3385.8804108860495</c:v>
                </c:pt>
                <c:pt idx="1">
                  <c:v>6669.8786817129767</c:v>
                </c:pt>
                <c:pt idx="2">
                  <c:v>10385.981273227633</c:v>
                </c:pt>
                <c:pt idx="3">
                  <c:v>14103.136889360036</c:v>
                </c:pt>
              </c:numCache>
            </c:numRef>
          </c:val>
        </c:ser>
        <c:ser>
          <c:idx val="2"/>
          <c:order val="2"/>
          <c:tx>
            <c:strRef>
              <c:f>'30 years'!$AD$5</c:f>
              <c:strCache>
                <c:ptCount val="1"/>
                <c:pt idx="0">
                  <c:v>Index Fund</c:v>
                </c:pt>
              </c:strCache>
            </c:strRef>
          </c:tx>
          <c:cat>
            <c:numRef>
              <c:f>'30 years'!$AA$6:$AA$9</c:f>
              <c:numCache>
                <c:formatCode>General</c:formatCode>
                <c:ptCount val="4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</c:numCache>
            </c:numRef>
          </c:cat>
          <c:val>
            <c:numRef>
              <c:f>'30 years'!$AD$6:$AD$9</c:f>
              <c:numCache>
                <c:formatCode>_("$"* #,##0.00_);_("$"* \(#,##0.00\);_("$"* "-"??_);_(@_)</c:formatCode>
                <c:ptCount val="4"/>
                <c:pt idx="0">
                  <c:v>3374.8815739091233</c:v>
                </c:pt>
                <c:pt idx="1">
                  <c:v>6830.8007369481256</c:v>
                </c:pt>
                <c:pt idx="2">
                  <c:v>10862.251117556241</c:v>
                </c:pt>
                <c:pt idx="3">
                  <c:v>15396.63185559199</c:v>
                </c:pt>
              </c:numCache>
            </c:numRef>
          </c:val>
        </c:ser>
        <c:ser>
          <c:idx val="3"/>
          <c:order val="3"/>
          <c:tx>
            <c:strRef>
              <c:f>'30 years'!$AE$5</c:f>
              <c:strCache>
                <c:ptCount val="1"/>
                <c:pt idx="0">
                  <c:v>Sector Fund</c:v>
                </c:pt>
              </c:strCache>
            </c:strRef>
          </c:tx>
          <c:cat>
            <c:numRef>
              <c:f>'30 years'!$AA$6:$AA$9</c:f>
              <c:numCache>
                <c:formatCode>General</c:formatCode>
                <c:ptCount val="4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</c:numCache>
            </c:numRef>
          </c:cat>
          <c:val>
            <c:numRef>
              <c:f>'30 years'!$AE$6:$AE$9</c:f>
              <c:numCache>
                <c:formatCode>_("$"* #,##0.00_);_("$"* \(#,##0.00\);_("$"* "-"??_);_(@_)</c:formatCode>
                <c:ptCount val="4"/>
                <c:pt idx="0">
                  <c:v>3295.5179961023591</c:v>
                </c:pt>
                <c:pt idx="1">
                  <c:v>6417.2201574092824</c:v>
                </c:pt>
                <c:pt idx="2">
                  <c:v>8788.8197879989057</c:v>
                </c:pt>
                <c:pt idx="3">
                  <c:v>13311.90716327689</c:v>
                </c:pt>
              </c:numCache>
            </c:numRef>
          </c:val>
        </c:ser>
        <c:axId val="116850688"/>
        <c:axId val="116852608"/>
      </c:barChart>
      <c:catAx>
        <c:axId val="1168506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Months</a:t>
                </a:r>
              </a:p>
            </c:rich>
          </c:tx>
          <c:layout/>
        </c:title>
        <c:numFmt formatCode="General" sourceLinked="1"/>
        <c:tickLblPos val="nextTo"/>
        <c:crossAx val="116852608"/>
        <c:crosses val="autoZero"/>
        <c:auto val="1"/>
        <c:lblAlgn val="ctr"/>
        <c:lblOffset val="100"/>
      </c:catAx>
      <c:valAx>
        <c:axId val="116852608"/>
        <c:scaling>
          <c:orientation val="minMax"/>
        </c:scaling>
        <c:axPos val="l"/>
        <c:majorGridlines/>
        <c:numFmt formatCode="_(&quot;$&quot;* #,##0.00_);_(&quot;$&quot;* \(#,##0.00\);_(&quot;$&quot;* &quot;-&quot;??_);_(@_)" sourceLinked="1"/>
        <c:tickLblPos val="nextTo"/>
        <c:crossAx val="116850688"/>
        <c:crosses val="autoZero"/>
        <c:crossBetween val="between"/>
      </c:valAx>
    </c:plotArea>
    <c:legend>
      <c:legendPos val="r"/>
      <c:layout/>
    </c:legend>
    <c:plotVisOnly val="1"/>
  </c:chart>
  <c:spPr>
    <a:solidFill>
      <a:schemeClr val="dk1"/>
    </a:solidFill>
    <a:ln w="25400" cap="flat" cmpd="sng" algn="ctr">
      <a:solidFill>
        <a:schemeClr val="dk1">
          <a:shade val="50000"/>
        </a:schemeClr>
      </a:solidFill>
      <a:prstDash val="solid"/>
    </a:ln>
    <a:effectLst/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30"/>
    </c:view3D>
    <c:floor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floor>
    <c:sideWall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sideWall>
    <c:backWall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'30 years'!$AB$5</c:f>
              <c:strCache>
                <c:ptCount val="1"/>
                <c:pt idx="0">
                  <c:v>Savings Acct</c:v>
                </c:pt>
              </c:strCache>
            </c:strRef>
          </c:tx>
          <c:cat>
            <c:numRef>
              <c:f>'30 years'!$AA$9</c:f>
              <c:numCache>
                <c:formatCode>General</c:formatCode>
                <c:ptCount val="1"/>
                <c:pt idx="0">
                  <c:v>48</c:v>
                </c:pt>
              </c:numCache>
            </c:numRef>
          </c:cat>
          <c:val>
            <c:numRef>
              <c:f>'30 years'!$AB$9</c:f>
              <c:numCache>
                <c:formatCode>_("$"* #,##0.00_);_("$"* \(#,##0.00\);_("$"* "-"??_);_(@_)</c:formatCode>
                <c:ptCount val="1"/>
                <c:pt idx="0">
                  <c:v>12695.459824642592</c:v>
                </c:pt>
              </c:numCache>
            </c:numRef>
          </c:val>
        </c:ser>
        <c:ser>
          <c:idx val="1"/>
          <c:order val="1"/>
          <c:tx>
            <c:strRef>
              <c:f>'30 years'!$AC$5</c:f>
              <c:strCache>
                <c:ptCount val="1"/>
                <c:pt idx="0">
                  <c:v>Bond Fund</c:v>
                </c:pt>
              </c:strCache>
            </c:strRef>
          </c:tx>
          <c:cat>
            <c:numRef>
              <c:f>'30 years'!$AA$9</c:f>
              <c:numCache>
                <c:formatCode>General</c:formatCode>
                <c:ptCount val="1"/>
                <c:pt idx="0">
                  <c:v>48</c:v>
                </c:pt>
              </c:numCache>
            </c:numRef>
          </c:cat>
          <c:val>
            <c:numRef>
              <c:f>'30 years'!$AC$9</c:f>
              <c:numCache>
                <c:formatCode>_("$"* #,##0.00_);_("$"* \(#,##0.00\);_("$"* "-"??_);_(@_)</c:formatCode>
                <c:ptCount val="1"/>
                <c:pt idx="0">
                  <c:v>14103.136889360036</c:v>
                </c:pt>
              </c:numCache>
            </c:numRef>
          </c:val>
        </c:ser>
        <c:ser>
          <c:idx val="2"/>
          <c:order val="2"/>
          <c:tx>
            <c:strRef>
              <c:f>'30 years'!$AD$5</c:f>
              <c:strCache>
                <c:ptCount val="1"/>
                <c:pt idx="0">
                  <c:v>Index Fund</c:v>
                </c:pt>
              </c:strCache>
            </c:strRef>
          </c:tx>
          <c:cat>
            <c:numRef>
              <c:f>'30 years'!$AA$9</c:f>
              <c:numCache>
                <c:formatCode>General</c:formatCode>
                <c:ptCount val="1"/>
                <c:pt idx="0">
                  <c:v>48</c:v>
                </c:pt>
              </c:numCache>
            </c:numRef>
          </c:cat>
          <c:val>
            <c:numRef>
              <c:f>'30 years'!$AD$9</c:f>
              <c:numCache>
                <c:formatCode>_("$"* #,##0.00_);_("$"* \(#,##0.00\);_("$"* "-"??_);_(@_)</c:formatCode>
                <c:ptCount val="1"/>
                <c:pt idx="0">
                  <c:v>15396.63185559199</c:v>
                </c:pt>
              </c:numCache>
            </c:numRef>
          </c:val>
        </c:ser>
        <c:ser>
          <c:idx val="3"/>
          <c:order val="3"/>
          <c:tx>
            <c:strRef>
              <c:f>'30 years'!$AE$5</c:f>
              <c:strCache>
                <c:ptCount val="1"/>
                <c:pt idx="0">
                  <c:v>Sector Fund</c:v>
                </c:pt>
              </c:strCache>
            </c:strRef>
          </c:tx>
          <c:cat>
            <c:numRef>
              <c:f>'30 years'!$AA$9</c:f>
              <c:numCache>
                <c:formatCode>General</c:formatCode>
                <c:ptCount val="1"/>
                <c:pt idx="0">
                  <c:v>48</c:v>
                </c:pt>
              </c:numCache>
            </c:numRef>
          </c:cat>
          <c:val>
            <c:numRef>
              <c:f>'30 years'!$AE$9</c:f>
              <c:numCache>
                <c:formatCode>_("$"* #,##0.00_);_("$"* \(#,##0.00\);_("$"* "-"??_);_(@_)</c:formatCode>
                <c:ptCount val="1"/>
                <c:pt idx="0">
                  <c:v>13311.90716327689</c:v>
                </c:pt>
              </c:numCache>
            </c:numRef>
          </c:val>
        </c:ser>
        <c:shape val="box"/>
        <c:axId val="87257088"/>
        <c:axId val="87259008"/>
        <c:axId val="0"/>
      </c:bar3DChart>
      <c:catAx>
        <c:axId val="872570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After 48 Months</a:t>
                </a:r>
              </a:p>
            </c:rich>
          </c:tx>
          <c:layout/>
        </c:title>
        <c:numFmt formatCode="General" sourceLinked="1"/>
        <c:tickLblPos val="nextTo"/>
        <c:crossAx val="87259008"/>
        <c:crosses val="autoZero"/>
        <c:auto val="1"/>
        <c:lblAlgn val="ctr"/>
        <c:lblOffset val="100"/>
      </c:catAx>
      <c:valAx>
        <c:axId val="87259008"/>
        <c:scaling>
          <c:orientation val="minMax"/>
          <c:max val="16000"/>
          <c:min val="11000"/>
        </c:scaling>
        <c:axPos val="l"/>
        <c:majorGridlines/>
        <c:numFmt formatCode="_(&quot;$&quot;* #,##0.00_);_(&quot;$&quot;* \(#,##0.00\);_(&quot;$&quot;* &quot;-&quot;??_);_(@_)" sourceLinked="1"/>
        <c:tickLblPos val="nextTo"/>
        <c:crossAx val="87257088"/>
        <c:crosses val="autoZero"/>
        <c:crossBetween val="between"/>
        <c:majorUnit val="1000"/>
      </c:valAx>
    </c:plotArea>
    <c:legend>
      <c:legendPos val="r"/>
      <c:layout/>
    </c:legend>
    <c:plotVisOnly val="1"/>
  </c:chart>
  <c:spPr>
    <a:solidFill>
      <a:schemeClr val="dk1"/>
    </a:solidFill>
    <a:ln w="38100" cap="flat" cmpd="sng" algn="ctr">
      <a:solidFill>
        <a:schemeClr val="lt1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2"/>
  <c:chart>
    <c:view3D>
      <c:rAngAx val="1"/>
    </c:view3D>
    <c:sideWall>
      <c:spPr>
        <a:solidFill>
          <a:schemeClr val="bg1"/>
        </a:solidFill>
      </c:spPr>
    </c:sideWall>
    <c:backWall>
      <c:spPr>
        <a:solidFill>
          <a:schemeClr val="bg1"/>
        </a:solidFill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'30 years'!$C$1</c:f>
              <c:strCache>
                <c:ptCount val="1"/>
                <c:pt idx="0">
                  <c:v>Savings Acct</c:v>
                </c:pt>
              </c:strCache>
            </c:strRef>
          </c:tx>
          <c:cat>
            <c:numRef>
              <c:f>'30 years'!$B$2</c:f>
              <c:numCache>
                <c:formatCode>General</c:formatCode>
                <c:ptCount val="1"/>
                <c:pt idx="0">
                  <c:v>360</c:v>
                </c:pt>
              </c:numCache>
            </c:numRef>
          </c:cat>
          <c:val>
            <c:numRef>
              <c:f>'30 years'!$C$2</c:f>
              <c:numCache>
                <c:formatCode>_("$"* #,##0.00_);_("$"* \(#,##0.00\);_("$"* "-"??_);_(@_)</c:formatCode>
                <c:ptCount val="1"/>
                <c:pt idx="0">
                  <c:v>123539.83388837925</c:v>
                </c:pt>
              </c:numCache>
            </c:numRef>
          </c:val>
        </c:ser>
        <c:ser>
          <c:idx val="1"/>
          <c:order val="1"/>
          <c:tx>
            <c:strRef>
              <c:f>'30 years'!$D$1</c:f>
              <c:strCache>
                <c:ptCount val="1"/>
                <c:pt idx="0">
                  <c:v>Bond Fund</c:v>
                </c:pt>
              </c:strCache>
            </c:strRef>
          </c:tx>
          <c:cat>
            <c:numRef>
              <c:f>'30 years'!$B$2</c:f>
              <c:numCache>
                <c:formatCode>General</c:formatCode>
                <c:ptCount val="1"/>
                <c:pt idx="0">
                  <c:v>360</c:v>
                </c:pt>
              </c:numCache>
            </c:numRef>
          </c:cat>
          <c:val>
            <c:numRef>
              <c:f>'30 years'!$D$2</c:f>
              <c:numCache>
                <c:formatCode>_("$"* #,##0.00_);_("$"* \(#,##0.00\);_("$"* "-"??_);_(@_)</c:formatCode>
                <c:ptCount val="1"/>
                <c:pt idx="0">
                  <c:v>234293.47345855017</c:v>
                </c:pt>
              </c:numCache>
            </c:numRef>
          </c:val>
        </c:ser>
        <c:ser>
          <c:idx val="2"/>
          <c:order val="2"/>
          <c:tx>
            <c:strRef>
              <c:f>'30 years'!$E$1</c:f>
              <c:strCache>
                <c:ptCount val="1"/>
                <c:pt idx="0">
                  <c:v>Index Fund</c:v>
                </c:pt>
              </c:strCache>
            </c:strRef>
          </c:tx>
          <c:cat>
            <c:numRef>
              <c:f>'30 years'!$B$2</c:f>
              <c:numCache>
                <c:formatCode>General</c:formatCode>
                <c:ptCount val="1"/>
                <c:pt idx="0">
                  <c:v>360</c:v>
                </c:pt>
              </c:numCache>
            </c:numRef>
          </c:cat>
          <c:val>
            <c:numRef>
              <c:f>'30 years'!$E$2</c:f>
              <c:numCache>
                <c:formatCode>_("$"* #,##0.00_);_("$"* \(#,##0.00\);_("$"* "-"??_);_(@_)</c:formatCode>
                <c:ptCount val="1"/>
                <c:pt idx="0">
                  <c:v>459036.38162391674</c:v>
                </c:pt>
              </c:numCache>
            </c:numRef>
          </c:val>
        </c:ser>
        <c:ser>
          <c:idx val="3"/>
          <c:order val="3"/>
          <c:tx>
            <c:strRef>
              <c:f>'30 years'!$F$1</c:f>
              <c:strCache>
                <c:ptCount val="1"/>
                <c:pt idx="0">
                  <c:v>Sector Fund</c:v>
                </c:pt>
              </c:strCache>
            </c:strRef>
          </c:tx>
          <c:cat>
            <c:numRef>
              <c:f>'30 years'!$B$2</c:f>
              <c:numCache>
                <c:formatCode>General</c:formatCode>
                <c:ptCount val="1"/>
                <c:pt idx="0">
                  <c:v>360</c:v>
                </c:pt>
              </c:numCache>
            </c:numRef>
          </c:cat>
          <c:val>
            <c:numRef>
              <c:f>'30 years'!$F$2</c:f>
              <c:numCache>
                <c:formatCode>_("$"* #,##0.00_);_("$"* \(#,##0.00\);_("$"* "-"??_);_(@_)</c:formatCode>
                <c:ptCount val="1"/>
                <c:pt idx="0">
                  <c:v>259526.84166646877</c:v>
                </c:pt>
              </c:numCache>
            </c:numRef>
          </c:val>
        </c:ser>
        <c:shape val="box"/>
        <c:axId val="97206272"/>
        <c:axId val="97208192"/>
        <c:axId val="0"/>
      </c:bar3DChart>
      <c:catAx>
        <c:axId val="972062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After 30 Years</a:t>
                </a:r>
              </a:p>
            </c:rich>
          </c:tx>
          <c:layout/>
        </c:title>
        <c:numFmt formatCode="General" sourceLinked="1"/>
        <c:tickLblPos val="nextTo"/>
        <c:crossAx val="97208192"/>
        <c:crosses val="autoZero"/>
        <c:auto val="1"/>
        <c:lblAlgn val="ctr"/>
        <c:lblOffset val="100"/>
      </c:catAx>
      <c:valAx>
        <c:axId val="97208192"/>
        <c:scaling>
          <c:orientation val="minMax"/>
        </c:scaling>
        <c:axPos val="l"/>
        <c:majorGridlines/>
        <c:numFmt formatCode="_(&quot;$&quot;* #,##0.00_);_(&quot;$&quot;* \(#,##0.00\);_(&quot;$&quot;* &quot;-&quot;??_);_(@_)" sourceLinked="1"/>
        <c:tickLblPos val="nextTo"/>
        <c:crossAx val="97206272"/>
        <c:crosses val="autoZero"/>
        <c:crossBetween val="between"/>
      </c:valAx>
    </c:plotArea>
    <c:legend>
      <c:legendPos val="r"/>
      <c:layout/>
    </c:legend>
    <c:plotVisOnly val="1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'30 years'!$AB$5</c:f>
              <c:strCache>
                <c:ptCount val="1"/>
                <c:pt idx="0">
                  <c:v>Savings Acct</c:v>
                </c:pt>
              </c:strCache>
            </c:strRef>
          </c:tx>
          <c:cat>
            <c:numRef>
              <c:f>'30 years'!$AA$6:$AA$10</c:f>
              <c:numCache>
                <c:formatCode>General</c:formatCode>
                <c:ptCount val="5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360</c:v>
                </c:pt>
              </c:numCache>
            </c:numRef>
          </c:cat>
          <c:val>
            <c:numRef>
              <c:f>'30 years'!$AB$6:$AB$10</c:f>
              <c:numCache>
                <c:formatCode>_("$"* #,##0.00_);_("$"* \(#,##0.00\);_("$"* "-"??_);_(@_)</c:formatCode>
                <c:ptCount val="5"/>
                <c:pt idx="0">
                  <c:v>3270.390284882295</c:v>
                </c:pt>
                <c:pt idx="1">
                  <c:v>6340.4959870429739</c:v>
                </c:pt>
                <c:pt idx="2">
                  <c:v>9476.528843611919</c:v>
                </c:pt>
                <c:pt idx="3">
                  <c:v>12695.459824642592</c:v>
                </c:pt>
                <c:pt idx="4">
                  <c:v>123539.83388837925</c:v>
                </c:pt>
              </c:numCache>
            </c:numRef>
          </c:val>
        </c:ser>
        <c:ser>
          <c:idx val="1"/>
          <c:order val="1"/>
          <c:tx>
            <c:strRef>
              <c:f>'30 years'!$AC$5</c:f>
              <c:strCache>
                <c:ptCount val="1"/>
                <c:pt idx="0">
                  <c:v>Bond Fund</c:v>
                </c:pt>
              </c:strCache>
            </c:strRef>
          </c:tx>
          <c:cat>
            <c:numRef>
              <c:f>'30 years'!$AA$6:$AA$10</c:f>
              <c:numCache>
                <c:formatCode>General</c:formatCode>
                <c:ptCount val="5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360</c:v>
                </c:pt>
              </c:numCache>
            </c:numRef>
          </c:cat>
          <c:val>
            <c:numRef>
              <c:f>'30 years'!$AC$6:$AC$10</c:f>
              <c:numCache>
                <c:formatCode>_("$"* #,##0.00_);_("$"* \(#,##0.00\);_("$"* "-"??_);_(@_)</c:formatCode>
                <c:ptCount val="5"/>
                <c:pt idx="0">
                  <c:v>3385.8804108860495</c:v>
                </c:pt>
                <c:pt idx="1">
                  <c:v>6669.8786817129767</c:v>
                </c:pt>
                <c:pt idx="2">
                  <c:v>10385.981273227633</c:v>
                </c:pt>
                <c:pt idx="3">
                  <c:v>14103.136889360036</c:v>
                </c:pt>
                <c:pt idx="4">
                  <c:v>234293.47345855017</c:v>
                </c:pt>
              </c:numCache>
            </c:numRef>
          </c:val>
        </c:ser>
        <c:ser>
          <c:idx val="2"/>
          <c:order val="2"/>
          <c:tx>
            <c:strRef>
              <c:f>'30 years'!$AD$5</c:f>
              <c:strCache>
                <c:ptCount val="1"/>
                <c:pt idx="0">
                  <c:v>Index Fund</c:v>
                </c:pt>
              </c:strCache>
            </c:strRef>
          </c:tx>
          <c:cat>
            <c:numRef>
              <c:f>'30 years'!$AA$6:$AA$10</c:f>
              <c:numCache>
                <c:formatCode>General</c:formatCode>
                <c:ptCount val="5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360</c:v>
                </c:pt>
              </c:numCache>
            </c:numRef>
          </c:cat>
          <c:val>
            <c:numRef>
              <c:f>'30 years'!$AD$6:$AD$10</c:f>
              <c:numCache>
                <c:formatCode>_("$"* #,##0.00_);_("$"* \(#,##0.00\);_("$"* "-"??_);_(@_)</c:formatCode>
                <c:ptCount val="5"/>
                <c:pt idx="0">
                  <c:v>3374.8815739091233</c:v>
                </c:pt>
                <c:pt idx="1">
                  <c:v>6830.8007369481256</c:v>
                </c:pt>
                <c:pt idx="2">
                  <c:v>10862.251117556241</c:v>
                </c:pt>
                <c:pt idx="3">
                  <c:v>15396.63185559199</c:v>
                </c:pt>
                <c:pt idx="4">
                  <c:v>459036.38162391674</c:v>
                </c:pt>
              </c:numCache>
            </c:numRef>
          </c:val>
        </c:ser>
        <c:ser>
          <c:idx val="3"/>
          <c:order val="3"/>
          <c:tx>
            <c:strRef>
              <c:f>'30 years'!$AE$5</c:f>
              <c:strCache>
                <c:ptCount val="1"/>
                <c:pt idx="0">
                  <c:v>Sector Fund</c:v>
                </c:pt>
              </c:strCache>
            </c:strRef>
          </c:tx>
          <c:cat>
            <c:numRef>
              <c:f>'30 years'!$AA$6:$AA$10</c:f>
              <c:numCache>
                <c:formatCode>General</c:formatCode>
                <c:ptCount val="5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360</c:v>
                </c:pt>
              </c:numCache>
            </c:numRef>
          </c:cat>
          <c:val>
            <c:numRef>
              <c:f>'30 years'!$AE$6:$AE$10</c:f>
              <c:numCache>
                <c:formatCode>_("$"* #,##0.00_);_("$"* \(#,##0.00\);_("$"* "-"??_);_(@_)</c:formatCode>
                <c:ptCount val="5"/>
                <c:pt idx="0">
                  <c:v>3295.5179961023591</c:v>
                </c:pt>
                <c:pt idx="1">
                  <c:v>6417.2201574092824</c:v>
                </c:pt>
                <c:pt idx="2">
                  <c:v>8788.8197879989057</c:v>
                </c:pt>
                <c:pt idx="3">
                  <c:v>13311.90716327689</c:v>
                </c:pt>
                <c:pt idx="4">
                  <c:v>259526.84166646877</c:v>
                </c:pt>
              </c:numCache>
            </c:numRef>
          </c:val>
        </c:ser>
        <c:axId val="97312768"/>
        <c:axId val="97314688"/>
      </c:barChart>
      <c:catAx>
        <c:axId val="973127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Months</a:t>
                </a:r>
              </a:p>
            </c:rich>
          </c:tx>
          <c:layout/>
        </c:title>
        <c:numFmt formatCode="General" sourceLinked="1"/>
        <c:tickLblPos val="nextTo"/>
        <c:crossAx val="97314688"/>
        <c:crosses val="autoZero"/>
        <c:auto val="1"/>
        <c:lblAlgn val="ctr"/>
        <c:lblOffset val="100"/>
      </c:catAx>
      <c:valAx>
        <c:axId val="97314688"/>
        <c:scaling>
          <c:orientation val="minMax"/>
        </c:scaling>
        <c:axPos val="l"/>
        <c:majorGridlines/>
        <c:numFmt formatCode="_(&quot;$&quot;* #,##0.00_);_(&quot;$&quot;* \(#,##0.00\);_(&quot;$&quot;* &quot;-&quot;??_);_(@_)" sourceLinked="1"/>
        <c:tickLblPos val="nextTo"/>
        <c:crossAx val="97312768"/>
        <c:crosses val="autoZero"/>
        <c:crossBetween val="between"/>
      </c:valAx>
    </c:plotArea>
    <c:legend>
      <c:legendPos val="r"/>
      <c:layout/>
    </c:legend>
    <c:plotVisOnly val="1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238125</xdr:colOff>
      <xdr:row>12</xdr:row>
      <xdr:rowOff>57150</xdr:rowOff>
    </xdr:from>
    <xdr:to>
      <xdr:col>30</xdr:col>
      <xdr:colOff>47625</xdr:colOff>
      <xdr:row>26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409575</xdr:colOff>
      <xdr:row>12</xdr:row>
      <xdr:rowOff>28575</xdr:rowOff>
    </xdr:from>
    <xdr:to>
      <xdr:col>20</xdr:col>
      <xdr:colOff>114300</xdr:colOff>
      <xdr:row>26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238125</xdr:colOff>
      <xdr:row>12</xdr:row>
      <xdr:rowOff>57150</xdr:rowOff>
    </xdr:from>
    <xdr:to>
      <xdr:col>30</xdr:col>
      <xdr:colOff>47625</xdr:colOff>
      <xdr:row>26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409575</xdr:colOff>
      <xdr:row>12</xdr:row>
      <xdr:rowOff>28575</xdr:rowOff>
    </xdr:from>
    <xdr:to>
      <xdr:col>20</xdr:col>
      <xdr:colOff>114300</xdr:colOff>
      <xdr:row>26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457200</xdr:colOff>
      <xdr:row>27</xdr:row>
      <xdr:rowOff>171450</xdr:rowOff>
    </xdr:from>
    <xdr:to>
      <xdr:col>20</xdr:col>
      <xdr:colOff>95250</xdr:colOff>
      <xdr:row>42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133350</xdr:colOff>
      <xdr:row>27</xdr:row>
      <xdr:rowOff>142875</xdr:rowOff>
    </xdr:from>
    <xdr:to>
      <xdr:col>30</xdr:col>
      <xdr:colOff>85725</xdr:colOff>
      <xdr:row>42</xdr:row>
      <xdr:rowOff>28575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81"/>
  <sheetViews>
    <sheetView zoomScaleNormal="100" workbookViewId="0">
      <selection activeCell="O29" sqref="O29"/>
    </sheetView>
  </sheetViews>
  <sheetFormatPr defaultRowHeight="15"/>
  <cols>
    <col min="2" max="2" width="9.28515625" bestFit="1" customWidth="1"/>
    <col min="3" max="4" width="12.7109375" bestFit="1" customWidth="1"/>
    <col min="5" max="5" width="14.28515625" bestFit="1" customWidth="1"/>
    <col min="6" max="6" width="14.42578125" bestFit="1" customWidth="1"/>
    <col min="7" max="7" width="3.5703125" customWidth="1"/>
    <col min="9" max="11" width="3.42578125" customWidth="1"/>
    <col min="12" max="12" width="4.28515625" customWidth="1"/>
    <col min="15" max="15" width="6.140625" customWidth="1"/>
    <col min="16" max="16" width="3.7109375" customWidth="1"/>
    <col min="17" max="17" width="4.28515625" customWidth="1"/>
    <col min="18" max="18" width="4.5703125" customWidth="1"/>
    <col min="21" max="23" width="3.42578125" customWidth="1"/>
    <col min="24" max="24" width="4.42578125" customWidth="1"/>
    <col min="28" max="28" width="11.7109375" bestFit="1" customWidth="1"/>
    <col min="29" max="30" width="11.5703125" bestFit="1" customWidth="1"/>
    <col min="31" max="31" width="11.42578125" bestFit="1" customWidth="1"/>
  </cols>
  <sheetData>
    <row r="1" spans="2:31">
      <c r="L1" s="1" t="s">
        <v>0</v>
      </c>
      <c r="M1" s="1"/>
      <c r="N1" s="1"/>
      <c r="O1" s="1"/>
      <c r="P1" s="1"/>
      <c r="Q1" s="1"/>
      <c r="R1" s="2"/>
      <c r="S1" s="2"/>
    </row>
    <row r="2" spans="2:31">
      <c r="C2" s="3"/>
      <c r="D2" s="3"/>
      <c r="E2" s="3"/>
      <c r="F2" s="3"/>
      <c r="R2" s="2"/>
      <c r="S2" s="2"/>
    </row>
    <row r="3" spans="2:31">
      <c r="R3" s="2"/>
      <c r="S3" s="2"/>
    </row>
    <row r="5" spans="2:31">
      <c r="C5" s="4">
        <f>C55</f>
        <v>12695.459824642592</v>
      </c>
      <c r="D5" s="5">
        <f t="shared" ref="D5:F5" ca="1" si="0">D55</f>
        <v>13172.592634851122</v>
      </c>
      <c r="E5" s="6">
        <f t="shared" ca="1" si="0"/>
        <v>14263.667790364263</v>
      </c>
      <c r="F5" s="7">
        <f t="shared" ca="1" si="0"/>
        <v>16429.391090457168</v>
      </c>
      <c r="H5" s="8" t="s">
        <v>1</v>
      </c>
      <c r="I5" s="9"/>
      <c r="J5" s="10"/>
      <c r="K5" s="10"/>
      <c r="L5" s="10"/>
      <c r="M5" s="10" t="s">
        <v>2</v>
      </c>
      <c r="N5" s="10"/>
      <c r="O5" s="9"/>
      <c r="P5" s="11"/>
      <c r="Q5" s="11"/>
      <c r="R5" s="11"/>
      <c r="S5" s="11" t="s">
        <v>3</v>
      </c>
      <c r="T5" s="11"/>
      <c r="U5" s="9"/>
      <c r="V5" s="12"/>
      <c r="W5" s="12"/>
      <c r="X5" s="12"/>
      <c r="Y5" s="12" t="s">
        <v>4</v>
      </c>
      <c r="Z5" s="12"/>
      <c r="AB5" s="13" t="s">
        <v>5</v>
      </c>
      <c r="AC5" s="14" t="s">
        <v>2</v>
      </c>
      <c r="AD5" s="15" t="s">
        <v>3</v>
      </c>
      <c r="AE5" s="16" t="s">
        <v>4</v>
      </c>
    </row>
    <row r="6" spans="2:31">
      <c r="B6" t="s">
        <v>6</v>
      </c>
      <c r="C6" s="13" t="s">
        <v>5</v>
      </c>
      <c r="D6" s="14" t="s">
        <v>2</v>
      </c>
      <c r="E6" s="15" t="s">
        <v>3</v>
      </c>
      <c r="F6" s="16" t="s">
        <v>4</v>
      </c>
      <c r="H6" s="17" t="s">
        <v>7</v>
      </c>
      <c r="J6" s="29" t="s">
        <v>8</v>
      </c>
      <c r="K6" s="29"/>
      <c r="L6" s="29"/>
      <c r="M6" t="s">
        <v>9</v>
      </c>
      <c r="N6" s="17" t="s">
        <v>7</v>
      </c>
      <c r="P6" s="29" t="s">
        <v>8</v>
      </c>
      <c r="Q6" s="29"/>
      <c r="R6" s="29"/>
      <c r="S6" t="s">
        <v>9</v>
      </c>
      <c r="T6" s="17" t="s">
        <v>7</v>
      </c>
      <c r="V6" s="29" t="s">
        <v>8</v>
      </c>
      <c r="W6" s="29"/>
      <c r="X6" s="29"/>
      <c r="Y6" t="s">
        <v>9</v>
      </c>
      <c r="Z6" s="17" t="s">
        <v>7</v>
      </c>
      <c r="AA6" s="18">
        <v>12</v>
      </c>
      <c r="AB6" s="19">
        <f>C19</f>
        <v>3270.390284882295</v>
      </c>
      <c r="AC6" s="19">
        <f t="shared" ref="AC6:AE6" ca="1" si="1">D19</f>
        <v>3299.5921140483947</v>
      </c>
      <c r="AD6" s="19">
        <f t="shared" ca="1" si="1"/>
        <v>3388.8327546291803</v>
      </c>
      <c r="AE6" s="19">
        <f t="shared" ca="1" si="1"/>
        <v>3281.2866706471996</v>
      </c>
    </row>
    <row r="7" spans="2:31">
      <c r="B7">
        <v>0</v>
      </c>
      <c r="C7" s="20">
        <v>250</v>
      </c>
      <c r="D7" s="20">
        <v>250</v>
      </c>
      <c r="E7" s="20">
        <v>250</v>
      </c>
      <c r="F7" s="20">
        <v>250</v>
      </c>
      <c r="H7" s="21">
        <v>1.2500000000000001E-2</v>
      </c>
      <c r="J7">
        <f>M7</f>
        <v>0</v>
      </c>
      <c r="K7" s="30" t="s">
        <v>10</v>
      </c>
      <c r="L7">
        <f>M8</f>
        <v>15</v>
      </c>
      <c r="M7" s="22">
        <v>0</v>
      </c>
      <c r="N7" s="23">
        <f ca="1">RANDBETWEEN(-5,0)/100</f>
        <v>-0.01</v>
      </c>
      <c r="P7">
        <f>S7</f>
        <v>0</v>
      </c>
      <c r="Q7" s="30" t="s">
        <v>10</v>
      </c>
      <c r="R7">
        <f>S8</f>
        <v>10</v>
      </c>
      <c r="S7" s="22">
        <v>0</v>
      </c>
      <c r="T7" s="23">
        <f ca="1">RANDBETWEEN(-20,-7)/100</f>
        <v>-0.09</v>
      </c>
      <c r="V7">
        <f>Y7</f>
        <v>0</v>
      </c>
      <c r="W7" s="30" t="s">
        <v>10</v>
      </c>
      <c r="X7">
        <f>Y8</f>
        <v>15</v>
      </c>
      <c r="Y7" s="22">
        <v>0</v>
      </c>
      <c r="Z7" s="23">
        <f ca="1">RANDBETWEEN(-30,-15)/100</f>
        <v>-0.26</v>
      </c>
      <c r="AA7" s="24">
        <v>24</v>
      </c>
      <c r="AB7" s="19">
        <f>C31</f>
        <v>6340.4959870429739</v>
      </c>
      <c r="AC7" s="19">
        <f t="shared" ref="AC7:AE7" ca="1" si="2">D31</f>
        <v>6452.177115018987</v>
      </c>
      <c r="AD7" s="19">
        <f t="shared" ca="1" si="2"/>
        <v>6868.8152759564637</v>
      </c>
      <c r="AE7" s="19">
        <f t="shared" ca="1" si="2"/>
        <v>6379.2387275299689</v>
      </c>
    </row>
    <row r="8" spans="2:31">
      <c r="B8">
        <v>1</v>
      </c>
      <c r="C8" s="3">
        <f>C7*(1+$H$7/12)+250</f>
        <v>500.26041666666663</v>
      </c>
      <c r="D8" s="20">
        <f ca="1">D7*(1+VLOOKUP(RANDBETWEEN(0,100),$M$7:$N$11,2)/12)+250</f>
        <v>500.83333333333337</v>
      </c>
      <c r="E8" s="20">
        <f ca="1">E7*(1+VLOOKUP(RANDBETWEEN(0,100),$S$7:$T$11,2)/12)+250</f>
        <v>502.08333333333331</v>
      </c>
      <c r="F8" s="20">
        <f ca="1">F7*(1+VLOOKUP(RANDBETWEEN(0,100),$Y$7:$Z$11,2)/12)+250</f>
        <v>496.875</v>
      </c>
      <c r="H8" s="21">
        <v>1.4999999999999999E-2</v>
      </c>
      <c r="J8">
        <f t="shared" ref="J8:J11" si="3">M8</f>
        <v>15</v>
      </c>
      <c r="K8" s="30" t="s">
        <v>10</v>
      </c>
      <c r="L8">
        <f t="shared" ref="L8:L10" si="4">M9</f>
        <v>35</v>
      </c>
      <c r="M8" s="25">
        <v>15</v>
      </c>
      <c r="N8" s="23">
        <f ca="1">RANDBETWEEN(0,3)/100</f>
        <v>0.02</v>
      </c>
      <c r="P8">
        <f t="shared" ref="P8:P11" si="5">S8</f>
        <v>10</v>
      </c>
      <c r="Q8" s="30" t="s">
        <v>10</v>
      </c>
      <c r="R8">
        <f t="shared" ref="R8:R10" si="6">S9</f>
        <v>30</v>
      </c>
      <c r="S8" s="25">
        <v>10</v>
      </c>
      <c r="T8" s="23">
        <f ca="1">RANDBETWEEN(-7,3)/100</f>
        <v>-0.03</v>
      </c>
      <c r="V8">
        <f t="shared" ref="V8:V11" si="7">Y8</f>
        <v>15</v>
      </c>
      <c r="W8" s="30" t="s">
        <v>10</v>
      </c>
      <c r="X8">
        <f t="shared" ref="X8:X10" si="8">Y9</f>
        <v>40</v>
      </c>
      <c r="Y8" s="25">
        <v>15</v>
      </c>
      <c r="Z8" s="23">
        <f ca="1">RANDBETWEEN(-15,-5)/100</f>
        <v>-0.15</v>
      </c>
      <c r="AA8" s="24">
        <v>36</v>
      </c>
      <c r="AB8" s="19">
        <f>C43</f>
        <v>9476.528843611919</v>
      </c>
      <c r="AC8" s="19">
        <f t="shared" ref="AC8:AE8" ca="1" si="9">D43</f>
        <v>9700.6726148298821</v>
      </c>
      <c r="AD8" s="19">
        <f t="shared" ca="1" si="9"/>
        <v>10723.296350618053</v>
      </c>
      <c r="AE8" s="19">
        <f t="shared" ca="1" si="9"/>
        <v>11191.695840743352</v>
      </c>
    </row>
    <row r="9" spans="2:31">
      <c r="B9">
        <v>2</v>
      </c>
      <c r="C9" s="3">
        <f t="shared" ref="C9:C19" si="10">C8*(1+$H$7/12)+250</f>
        <v>750.78152126736109</v>
      </c>
      <c r="D9" s="20">
        <f t="shared" ref="D9:D55" ca="1" si="11">D8*(1+VLOOKUP(RANDBETWEEN(0,100),$M$7:$N$11,2)/12)+250</f>
        <v>756.25902777777776</v>
      </c>
      <c r="E9" s="20">
        <f t="shared" ref="E9:E55" ca="1" si="12">E8*(1+VLOOKUP(RANDBETWEEN(0,100),$S$7:$T$11,2)/12)+250</f>
        <v>756.26736111111109</v>
      </c>
      <c r="F9" s="20">
        <f t="shared" ref="F9:F55" ca="1" si="13">F8*(1+VLOOKUP(RANDBETWEEN(0,100),$Y$7:$Z$11,2)/12)+250</f>
        <v>740.6640625</v>
      </c>
      <c r="H9" s="21">
        <v>1.7500000000000002E-2</v>
      </c>
      <c r="J9">
        <f t="shared" si="3"/>
        <v>35</v>
      </c>
      <c r="K9" s="30" t="s">
        <v>10</v>
      </c>
      <c r="L9">
        <f t="shared" si="4"/>
        <v>75</v>
      </c>
      <c r="M9" s="22">
        <v>35</v>
      </c>
      <c r="N9" s="23">
        <f ca="1">RANDBETWEEN(3,8)/100</f>
        <v>0.04</v>
      </c>
      <c r="P9">
        <f t="shared" si="5"/>
        <v>30</v>
      </c>
      <c r="Q9" s="30" t="s">
        <v>10</v>
      </c>
      <c r="R9">
        <f t="shared" si="6"/>
        <v>75</v>
      </c>
      <c r="S9" s="22">
        <v>30</v>
      </c>
      <c r="T9" s="23">
        <f ca="1">RANDBETWEEN(3,12)/100</f>
        <v>0.1</v>
      </c>
      <c r="V9">
        <f t="shared" si="7"/>
        <v>40</v>
      </c>
      <c r="W9" s="30" t="s">
        <v>10</v>
      </c>
      <c r="X9">
        <f t="shared" si="8"/>
        <v>75</v>
      </c>
      <c r="Y9" s="22">
        <v>40</v>
      </c>
      <c r="Z9" s="23">
        <f ca="1">RANDBETWEEN(-5,15)/100</f>
        <v>-0.03</v>
      </c>
      <c r="AA9" s="24">
        <v>48</v>
      </c>
      <c r="AB9" s="19">
        <f>C55</f>
        <v>12695.459824642592</v>
      </c>
      <c r="AC9" s="19">
        <f t="shared" ref="AC9:AE9" ca="1" si="14">D55</f>
        <v>13172.592634851122</v>
      </c>
      <c r="AD9" s="19">
        <f t="shared" ca="1" si="14"/>
        <v>14263.667790364263</v>
      </c>
      <c r="AE9" s="19">
        <f t="shared" ca="1" si="14"/>
        <v>16429.391090457168</v>
      </c>
    </row>
    <row r="10" spans="2:31">
      <c r="B10">
        <v>3</v>
      </c>
      <c r="C10" s="3">
        <f t="shared" si="10"/>
        <v>1001.5635853520146</v>
      </c>
      <c r="D10" s="20">
        <f t="shared" ca="1" si="11"/>
        <v>1005.6288119212962</v>
      </c>
      <c r="E10" s="20">
        <f t="shared" ca="1" si="12"/>
        <v>1004.3766927083334</v>
      </c>
      <c r="F10" s="20">
        <f t="shared" ca="1" si="13"/>
        <v>988.81240234375002</v>
      </c>
      <c r="H10" s="21">
        <v>0.02</v>
      </c>
      <c r="J10">
        <f t="shared" si="3"/>
        <v>75</v>
      </c>
      <c r="K10" s="30" t="s">
        <v>10</v>
      </c>
      <c r="L10">
        <f t="shared" si="4"/>
        <v>92</v>
      </c>
      <c r="M10" s="22">
        <v>75</v>
      </c>
      <c r="N10" s="23">
        <f ca="1">RANDBETWEEN(8,10)/100</f>
        <v>0.08</v>
      </c>
      <c r="P10">
        <f t="shared" si="5"/>
        <v>75</v>
      </c>
      <c r="Q10" s="30" t="s">
        <v>10</v>
      </c>
      <c r="R10">
        <f t="shared" si="6"/>
        <v>92</v>
      </c>
      <c r="S10" s="22">
        <v>75</v>
      </c>
      <c r="T10" s="23">
        <f ca="1">RANDBETWEEN(12,20)/100</f>
        <v>0.13</v>
      </c>
      <c r="V10">
        <f t="shared" si="7"/>
        <v>75</v>
      </c>
      <c r="W10" s="30" t="s">
        <v>10</v>
      </c>
      <c r="X10">
        <f t="shared" si="8"/>
        <v>92</v>
      </c>
      <c r="Y10" s="22">
        <v>75</v>
      </c>
      <c r="Z10" s="23">
        <f ca="1">RANDBETWEEN(15,35)/100</f>
        <v>0.28000000000000003</v>
      </c>
    </row>
    <row r="11" spans="2:31">
      <c r="B11">
        <v>4</v>
      </c>
      <c r="C11" s="3">
        <f t="shared" si="10"/>
        <v>1252.606880753423</v>
      </c>
      <c r="D11" s="20">
        <f t="shared" ca="1" si="11"/>
        <v>1258.9809079610341</v>
      </c>
      <c r="E11" s="20">
        <f t="shared" ca="1" si="12"/>
        <v>1251.8657509765626</v>
      </c>
      <c r="F11" s="20">
        <f t="shared" ca="1" si="13"/>
        <v>1226.4522473144532</v>
      </c>
      <c r="J11">
        <f t="shared" si="3"/>
        <v>92</v>
      </c>
      <c r="K11" s="30" t="s">
        <v>10</v>
      </c>
      <c r="L11">
        <v>100</v>
      </c>
      <c r="M11" s="22">
        <v>92</v>
      </c>
      <c r="N11" s="23">
        <f ca="1">RANDBETWEEN(10,15)/100</f>
        <v>0.13</v>
      </c>
      <c r="P11">
        <f t="shared" si="5"/>
        <v>92</v>
      </c>
      <c r="Q11" s="30" t="s">
        <v>10</v>
      </c>
      <c r="R11">
        <v>100</v>
      </c>
      <c r="S11" s="22">
        <v>92</v>
      </c>
      <c r="T11" s="23">
        <f ca="1">RANDBETWEEN(20,35)/100</f>
        <v>0.22</v>
      </c>
      <c r="V11">
        <f t="shared" si="7"/>
        <v>92</v>
      </c>
      <c r="W11" s="30" t="s">
        <v>10</v>
      </c>
      <c r="X11">
        <v>100</v>
      </c>
      <c r="Y11" s="22">
        <v>92</v>
      </c>
      <c r="Z11" s="23">
        <f ca="1">RANDBETWEEN(35,85)/100</f>
        <v>0.44</v>
      </c>
    </row>
    <row r="12" spans="2:31">
      <c r="B12">
        <v>5</v>
      </c>
      <c r="C12" s="3">
        <f t="shared" si="10"/>
        <v>1503.9116795875411</v>
      </c>
      <c r="D12" s="20">
        <f t="shared" ca="1" si="11"/>
        <v>1511.0792094743024</v>
      </c>
      <c r="E12" s="20">
        <f t="shared" ca="1" si="12"/>
        <v>1524.8166230777995</v>
      </c>
      <c r="F12" s="20">
        <f t="shared" ca="1" si="13"/>
        <v>1461.1215942230226</v>
      </c>
    </row>
    <row r="13" spans="2:31">
      <c r="B13">
        <v>6</v>
      </c>
      <c r="C13" s="3">
        <f t="shared" si="10"/>
        <v>1755.478254253778</v>
      </c>
      <c r="D13" s="20">
        <f t="shared" ca="1" si="11"/>
        <v>1763.5976748234264</v>
      </c>
      <c r="E13" s="20">
        <f t="shared" ca="1" si="12"/>
        <v>1787.5234282701144</v>
      </c>
      <c r="F13" s="20">
        <f t="shared" ca="1" si="13"/>
        <v>1745.21443142156</v>
      </c>
    </row>
    <row r="14" spans="2:31">
      <c r="B14">
        <v>7</v>
      </c>
      <c r="C14" s="3">
        <f t="shared" si="10"/>
        <v>2007.3068774352923</v>
      </c>
      <c r="D14" s="20">
        <f t="shared" ca="1" si="11"/>
        <v>2012.1280100944068</v>
      </c>
      <c r="E14" s="20">
        <f t="shared" ca="1" si="12"/>
        <v>2052.4194568390321</v>
      </c>
      <c r="F14" s="20">
        <f t="shared" ca="1" si="13"/>
        <v>2059.2056272403506</v>
      </c>
    </row>
    <row r="15" spans="2:31">
      <c r="B15">
        <v>8</v>
      </c>
      <c r="C15" s="3">
        <f t="shared" si="10"/>
        <v>2259.3978220992876</v>
      </c>
      <c r="D15" s="20">
        <f t="shared" ca="1" si="11"/>
        <v>2268.8351034613884</v>
      </c>
      <c r="E15" s="20">
        <f t="shared" ca="1" si="12"/>
        <v>2319.5229523126904</v>
      </c>
      <c r="F15" s="20">
        <f t="shared" ca="1" si="13"/>
        <v>2304.0576131722501</v>
      </c>
    </row>
    <row r="16" spans="2:31">
      <c r="B16">
        <v>9</v>
      </c>
      <c r="C16" s="3">
        <f t="shared" si="10"/>
        <v>2511.7513614973077</v>
      </c>
      <c r="D16" s="20">
        <f t="shared" ca="1" si="11"/>
        <v>2526.397887139593</v>
      </c>
      <c r="E16" s="20">
        <f t="shared" ca="1" si="12"/>
        <v>2594.6511176294111</v>
      </c>
      <c r="F16" s="20">
        <f t="shared" ca="1" si="13"/>
        <v>2638.5397256552324</v>
      </c>
    </row>
    <row r="17" spans="2:14">
      <c r="B17">
        <v>10</v>
      </c>
      <c r="C17" s="3">
        <f t="shared" si="10"/>
        <v>2764.3677691655339</v>
      </c>
      <c r="D17" s="20">
        <f t="shared" ca="1" si="11"/>
        <v>2784.8192134300584</v>
      </c>
      <c r="E17" s="20">
        <f t="shared" ca="1" si="12"/>
        <v>2872.7598380703962</v>
      </c>
      <c r="F17" s="20">
        <f t="shared" ca="1" si="13"/>
        <v>2855.5579790845422</v>
      </c>
    </row>
    <row r="18" spans="2:14">
      <c r="B18">
        <v>11</v>
      </c>
      <c r="C18" s="3">
        <f t="shared" si="10"/>
        <v>3017.2473189250813</v>
      </c>
      <c r="D18" s="20">
        <f t="shared" ca="1" si="11"/>
        <v>3039.4605787857754</v>
      </c>
      <c r="E18" s="20">
        <f t="shared" ca="1" si="12"/>
        <v>3146.6995033876492</v>
      </c>
      <c r="F18" s="20">
        <f t="shared" ca="1" si="13"/>
        <v>3098.4190841368309</v>
      </c>
    </row>
    <row r="19" spans="2:14">
      <c r="B19">
        <v>12</v>
      </c>
      <c r="C19" s="3">
        <f t="shared" si="10"/>
        <v>3270.390284882295</v>
      </c>
      <c r="D19" s="20">
        <f t="shared" ca="1" si="11"/>
        <v>3299.5921140483947</v>
      </c>
      <c r="E19" s="20">
        <f t="shared" ca="1" si="12"/>
        <v>3388.8327546291803</v>
      </c>
      <c r="F19" s="20">
        <f t="shared" ca="1" si="13"/>
        <v>3281.2866706471996</v>
      </c>
    </row>
    <row r="20" spans="2:14">
      <c r="B20">
        <v>13</v>
      </c>
      <c r="C20" s="3">
        <f>C19*(1+$H$8/12)+250</f>
        <v>3524.4782727383977</v>
      </c>
      <c r="D20" s="20">
        <f t="shared" ca="1" si="11"/>
        <v>3555.0914342384754</v>
      </c>
      <c r="E20" s="20">
        <f t="shared" ca="1" si="12"/>
        <v>3667.0730275844235</v>
      </c>
      <c r="F20" s="20">
        <f t="shared" ca="1" si="13"/>
        <v>3460.1921261165103</v>
      </c>
    </row>
    <row r="21" spans="2:14">
      <c r="B21">
        <v>14</v>
      </c>
      <c r="C21" s="3">
        <f t="shared" ref="C21:C31" si="15">C20*(1+$H$8/12)+250</f>
        <v>3778.8838705793205</v>
      </c>
      <c r="D21" s="20">
        <f t="shared" ca="1" si="11"/>
        <v>3816.9417390192707</v>
      </c>
      <c r="E21" s="20">
        <f t="shared" ca="1" si="12"/>
        <v>3956.799652049921</v>
      </c>
      <c r="F21" s="20">
        <f t="shared" ca="1" si="13"/>
        <v>3666.9397245400542</v>
      </c>
    </row>
    <row r="22" spans="2:14">
      <c r="B22">
        <v>15</v>
      </c>
      <c r="C22" s="3">
        <f t="shared" si="15"/>
        <v>4033.6074754175447</v>
      </c>
      <c r="D22" s="20">
        <f t="shared" ca="1" si="11"/>
        <v>4073.3033085843031</v>
      </c>
      <c r="E22" s="20">
        <f t="shared" ca="1" si="12"/>
        <v>4196.9076529197964</v>
      </c>
      <c r="F22" s="20">
        <f t="shared" ca="1" si="13"/>
        <v>3907.7723752287043</v>
      </c>
    </row>
    <row r="23" spans="2:14">
      <c r="B23">
        <v>16</v>
      </c>
      <c r="C23" s="3">
        <f t="shared" si="15"/>
        <v>4288.649484761816</v>
      </c>
      <c r="D23" s="20">
        <f t="shared" ca="1" si="11"/>
        <v>4330.0921474319439</v>
      </c>
      <c r="E23" s="20">
        <f t="shared" ca="1" si="12"/>
        <v>4481.8818833607947</v>
      </c>
      <c r="F23" s="20">
        <f t="shared" ca="1" si="13"/>
        <v>4148.0029442906325</v>
      </c>
    </row>
    <row r="24" spans="2:14">
      <c r="B24">
        <v>17</v>
      </c>
      <c r="C24" s="3">
        <f t="shared" si="15"/>
        <v>4544.0102966177683</v>
      </c>
      <c r="D24" s="20">
        <f t="shared" ca="1" si="11"/>
        <v>4608.9594284148234</v>
      </c>
      <c r="E24" s="20">
        <f t="shared" ca="1" si="12"/>
        <v>4780.4356037638699</v>
      </c>
      <c r="F24" s="20">
        <f t="shared" ca="1" si="13"/>
        <v>4550.0963855812888</v>
      </c>
    </row>
    <row r="25" spans="2:14">
      <c r="B25">
        <v>18</v>
      </c>
      <c r="C25" s="3">
        <f t="shared" si="15"/>
        <v>4799.6903094885402</v>
      </c>
      <c r="D25" s="20">
        <f t="shared" ca="1" si="11"/>
        <v>4874.32262650954</v>
      </c>
      <c r="E25" s="20">
        <f t="shared" ca="1" si="12"/>
        <v>5018.4845147544602</v>
      </c>
      <c r="F25" s="20">
        <f t="shared" ca="1" si="13"/>
        <v>4788.721144617336</v>
      </c>
    </row>
    <row r="26" spans="2:14">
      <c r="B26">
        <v>19</v>
      </c>
      <c r="C26" s="3">
        <f t="shared" si="15"/>
        <v>5055.6899223754008</v>
      </c>
      <c r="D26" s="20">
        <f t="shared" ca="1" si="11"/>
        <v>5120.2606909874485</v>
      </c>
      <c r="E26" s="20">
        <f t="shared" ca="1" si="12"/>
        <v>5310.3052190440803</v>
      </c>
      <c r="F26" s="20">
        <f t="shared" ca="1" si="13"/>
        <v>5150.4579713250741</v>
      </c>
    </row>
    <row r="27" spans="2:14">
      <c r="B27">
        <v>20</v>
      </c>
      <c r="C27" s="3">
        <f t="shared" si="15"/>
        <v>5312.0095347783699</v>
      </c>
      <c r="D27" s="20">
        <f t="shared" ca="1" si="11"/>
        <v>5404.3957622606977</v>
      </c>
      <c r="E27" s="20">
        <f t="shared" ca="1" si="12"/>
        <v>5604.5577625361138</v>
      </c>
      <c r="F27" s="20">
        <f t="shared" ca="1" si="13"/>
        <v>5336.0772466835106</v>
      </c>
    </row>
    <row r="28" spans="2:14">
      <c r="B28">
        <v>21</v>
      </c>
      <c r="C28" s="3">
        <f t="shared" si="15"/>
        <v>5568.6495466968427</v>
      </c>
      <c r="D28" s="20">
        <f t="shared" ca="1" si="11"/>
        <v>5649.8920991254799</v>
      </c>
      <c r="E28" s="20">
        <f t="shared" ca="1" si="12"/>
        <v>5901.2624105572477</v>
      </c>
      <c r="F28" s="20">
        <f t="shared" ca="1" si="13"/>
        <v>5519.3762810999669</v>
      </c>
    </row>
    <row r="29" spans="2:14">
      <c r="B29">
        <v>22</v>
      </c>
      <c r="C29" s="3">
        <f t="shared" si="15"/>
        <v>5825.6103586302133</v>
      </c>
      <c r="D29" s="20">
        <f t="shared" ca="1" si="11"/>
        <v>5937.558046452983</v>
      </c>
      <c r="E29" s="20">
        <f t="shared" ca="1" si="12"/>
        <v>6200.4395973118908</v>
      </c>
      <c r="F29" s="20">
        <f t="shared" ca="1" si="13"/>
        <v>5971.7534114069658</v>
      </c>
    </row>
    <row r="30" spans="2:14">
      <c r="B30">
        <v>23</v>
      </c>
      <c r="C30" s="3">
        <f t="shared" si="15"/>
        <v>6082.8923715785013</v>
      </c>
      <c r="D30" s="20">
        <f t="shared" ca="1" si="11"/>
        <v>6207.3499066078266</v>
      </c>
      <c r="E30" s="20">
        <f t="shared" ca="1" si="12"/>
        <v>6564.1143232626091</v>
      </c>
      <c r="F30" s="20">
        <f t="shared" ca="1" si="13"/>
        <v>6206.8240278784488</v>
      </c>
    </row>
    <row r="31" spans="2:14">
      <c r="B31">
        <v>24</v>
      </c>
      <c r="C31" s="3">
        <f t="shared" si="15"/>
        <v>6340.4959870429739</v>
      </c>
      <c r="D31" s="20">
        <f t="shared" ca="1" si="11"/>
        <v>6452.177115018987</v>
      </c>
      <c r="E31" s="20">
        <f t="shared" ca="1" si="12"/>
        <v>6868.8152759564637</v>
      </c>
      <c r="F31" s="20">
        <f t="shared" ca="1" si="13"/>
        <v>6379.2387275299689</v>
      </c>
      <c r="I31" s="20"/>
      <c r="J31" s="20"/>
      <c r="K31" s="20"/>
      <c r="L31" s="20"/>
      <c r="M31" s="20"/>
      <c r="N31" s="20"/>
    </row>
    <row r="32" spans="2:14">
      <c r="B32">
        <v>25</v>
      </c>
      <c r="C32" s="3">
        <f>C31*(1+$H$9/12)+250</f>
        <v>6599.7425436907452</v>
      </c>
      <c r="D32" s="20">
        <f t="shared" ca="1" si="11"/>
        <v>6712.9307435440187</v>
      </c>
      <c r="E32" s="20">
        <f t="shared" ca="1" si="12"/>
        <v>7176.0554032561004</v>
      </c>
      <c r="F32" s="20">
        <f t="shared" ca="1" si="13"/>
        <v>6778.087631172335</v>
      </c>
      <c r="I32" s="3"/>
      <c r="J32" s="3"/>
      <c r="K32" s="3"/>
      <c r="L32" s="20"/>
      <c r="M32" s="20"/>
      <c r="N32" s="20"/>
    </row>
    <row r="33" spans="2:14">
      <c r="B33">
        <v>26</v>
      </c>
      <c r="C33" s="3">
        <f t="shared" ref="C33:C43" si="16">C32*(1+$H$9/12)+250</f>
        <v>6859.3671682336271</v>
      </c>
      <c r="D33" s="20">
        <f t="shared" ca="1" si="11"/>
        <v>6974.1189614499253</v>
      </c>
      <c r="E33" s="20">
        <f t="shared" ca="1" si="12"/>
        <v>7503.796003458041</v>
      </c>
      <c r="F33" s="20">
        <f t="shared" ca="1" si="13"/>
        <v>7276.6175109819869</v>
      </c>
      <c r="I33" s="3"/>
      <c r="J33" s="3"/>
      <c r="K33" s="3"/>
      <c r="L33" s="20"/>
      <c r="M33" s="20"/>
      <c r="N33" s="20"/>
    </row>
    <row r="34" spans="2:14">
      <c r="B34">
        <v>27</v>
      </c>
      <c r="C34" s="3">
        <f t="shared" si="16"/>
        <v>7119.3704120206348</v>
      </c>
      <c r="D34" s="20">
        <f t="shared" ca="1" si="11"/>
        <v>7247.3660246547588</v>
      </c>
      <c r="E34" s="20">
        <f t="shared" ca="1" si="12"/>
        <v>7697.5175334321057</v>
      </c>
      <c r="F34" s="20">
        <f t="shared" ca="1" si="13"/>
        <v>7435.6597920947124</v>
      </c>
      <c r="I34" s="3"/>
      <c r="J34" s="3"/>
      <c r="K34" s="3"/>
      <c r="L34" s="20"/>
      <c r="M34" s="20"/>
      <c r="N34" s="20"/>
    </row>
    <row r="35" spans="2:14">
      <c r="B35">
        <v>28</v>
      </c>
      <c r="C35" s="3">
        <f t="shared" si="16"/>
        <v>7379.7528272048312</v>
      </c>
      <c r="D35" s="20">
        <f t="shared" ca="1" si="11"/>
        <v>7545.6817981524564</v>
      </c>
      <c r="E35" s="20">
        <f t="shared" ca="1" si="12"/>
        <v>8011.6635128773733</v>
      </c>
      <c r="F35" s="20">
        <f t="shared" ca="1" si="13"/>
        <v>7524.5538299326599</v>
      </c>
      <c r="I35" s="3"/>
      <c r="J35" s="3"/>
      <c r="K35" s="3"/>
      <c r="L35" s="3"/>
      <c r="M35" s="3"/>
      <c r="N35" s="3"/>
    </row>
    <row r="36" spans="2:14">
      <c r="B36">
        <v>29</v>
      </c>
      <c r="C36" s="3">
        <f t="shared" si="16"/>
        <v>7640.5149667445048</v>
      </c>
      <c r="D36" s="20">
        <f t="shared" ca="1" si="11"/>
        <v>7789.3937299873296</v>
      </c>
      <c r="E36" s="20">
        <f t="shared" ca="1" si="12"/>
        <v>8328.4273754846836</v>
      </c>
      <c r="F36" s="20">
        <f t="shared" ca="1" si="13"/>
        <v>8050.4541370301904</v>
      </c>
    </row>
    <row r="37" spans="2:14">
      <c r="B37">
        <v>30</v>
      </c>
      <c r="C37" s="3">
        <f t="shared" si="16"/>
        <v>7901.6573844043405</v>
      </c>
      <c r="D37" s="20">
        <f t="shared" ca="1" si="11"/>
        <v>8065.3583757539545</v>
      </c>
      <c r="E37" s="20">
        <f t="shared" ca="1" si="12"/>
        <v>8557.6063070459732</v>
      </c>
      <c r="F37" s="20">
        <f t="shared" ca="1" si="13"/>
        <v>8595.6374553879632</v>
      </c>
    </row>
    <row r="38" spans="2:14">
      <c r="B38">
        <v>31</v>
      </c>
      <c r="C38" s="3">
        <f t="shared" si="16"/>
        <v>8163.1806347565971</v>
      </c>
      <c r="D38" s="20">
        <f t="shared" ca="1" si="11"/>
        <v>8342.2429036731337</v>
      </c>
      <c r="E38" s="20">
        <f t="shared" ca="1" si="12"/>
        <v>8878.9196929380232</v>
      </c>
      <c r="F38" s="20">
        <f t="shared" ca="1" si="13"/>
        <v>9160.8108287521882</v>
      </c>
    </row>
    <row r="39" spans="2:14">
      <c r="B39">
        <v>32</v>
      </c>
      <c r="C39" s="3">
        <f t="shared" si="16"/>
        <v>8425.0852731822852</v>
      </c>
      <c r="D39" s="20">
        <f t="shared" ca="1" si="11"/>
        <v>8606.1466418459222</v>
      </c>
      <c r="E39" s="20">
        <f t="shared" ca="1" si="12"/>
        <v>9202.9106903791726</v>
      </c>
      <c r="F39" s="20">
        <f t="shared" ca="1" si="13"/>
        <v>9387.9088016803089</v>
      </c>
    </row>
    <row r="40" spans="2:14">
      <c r="B40">
        <v>33</v>
      </c>
      <c r="C40" s="3">
        <f t="shared" si="16"/>
        <v>8687.3718558723431</v>
      </c>
      <c r="D40" s="20">
        <f t="shared" ca="1" si="11"/>
        <v>8913.5209527915613</v>
      </c>
      <c r="E40" s="20">
        <f t="shared" ca="1" si="12"/>
        <v>9621.6307197027909</v>
      </c>
      <c r="F40" s="20">
        <f t="shared" ca="1" si="13"/>
        <v>9856.9600070528504</v>
      </c>
    </row>
    <row r="41" spans="2:14">
      <c r="B41">
        <v>34</v>
      </c>
      <c r="C41" s="3">
        <f t="shared" si="16"/>
        <v>8950.040939828823</v>
      </c>
      <c r="D41" s="20">
        <f t="shared" ca="1" si="11"/>
        <v>9193.2326893008667</v>
      </c>
      <c r="E41" s="20">
        <f t="shared" ca="1" si="12"/>
        <v>9951.8109757003131</v>
      </c>
      <c r="F41" s="20">
        <f t="shared" ca="1" si="13"/>
        <v>10468.381873978122</v>
      </c>
    </row>
    <row r="42" spans="2:14">
      <c r="B42">
        <v>35</v>
      </c>
      <c r="C42" s="3">
        <f t="shared" si="16"/>
        <v>9213.093082866073</v>
      </c>
      <c r="D42" s="20">
        <f t="shared" ca="1" si="11"/>
        <v>9458.5547437830355</v>
      </c>
      <c r="E42" s="20">
        <f t="shared" ca="1" si="12"/>
        <v>10284.742733831148</v>
      </c>
      <c r="F42" s="20">
        <f t="shared" ca="1" si="13"/>
        <v>10692.210919293177</v>
      </c>
    </row>
    <row r="43" spans="2:14">
      <c r="B43">
        <v>36</v>
      </c>
      <c r="C43" s="3">
        <f t="shared" si="16"/>
        <v>9476.528843611919</v>
      </c>
      <c r="D43" s="20">
        <f t="shared" ca="1" si="11"/>
        <v>9700.6726148298821</v>
      </c>
      <c r="E43" s="20">
        <f t="shared" ca="1" si="12"/>
        <v>10723.296350618053</v>
      </c>
      <c r="F43" s="20">
        <f t="shared" ca="1" si="13"/>
        <v>11191.695840743352</v>
      </c>
    </row>
    <row r="44" spans="2:14">
      <c r="B44">
        <v>37</v>
      </c>
      <c r="C44" s="3">
        <f>C43*(1+$H$10/12)+250</f>
        <v>9742.3230583512723</v>
      </c>
      <c r="D44" s="20">
        <f t="shared" ca="1" si="11"/>
        <v>9983.0081902126494</v>
      </c>
      <c r="E44" s="20">
        <f t="shared" ca="1" si="12"/>
        <v>10946.488109741509</v>
      </c>
      <c r="F44" s="20">
        <f t="shared" ca="1" si="13"/>
        <v>11301.79964273406</v>
      </c>
    </row>
    <row r="45" spans="2:14">
      <c r="B45">
        <v>38</v>
      </c>
      <c r="C45" s="3">
        <f t="shared" ref="C45:C55" si="17">C44*(1+$H$10/12)+250</f>
        <v>10008.560263448524</v>
      </c>
      <c r="D45" s="20">
        <f t="shared" ca="1" si="11"/>
        <v>10266.284884180026</v>
      </c>
      <c r="E45" s="20">
        <f t="shared" ca="1" si="12"/>
        <v>11287.708843989354</v>
      </c>
      <c r="F45" s="20">
        <f t="shared" ca="1" si="13"/>
        <v>11966.198962967643</v>
      </c>
    </row>
    <row r="46" spans="2:14">
      <c r="B46">
        <v>39</v>
      </c>
      <c r="C46" s="3">
        <f t="shared" si="17"/>
        <v>10275.241197220939</v>
      </c>
      <c r="D46" s="20">
        <f t="shared" ca="1" si="11"/>
        <v>10507.729646776543</v>
      </c>
      <c r="E46" s="20">
        <f t="shared" ca="1" si="12"/>
        <v>11509.489571879381</v>
      </c>
      <c r="F46" s="20">
        <f t="shared" ca="1" si="13"/>
        <v>12186.283465560224</v>
      </c>
    </row>
    <row r="47" spans="2:14">
      <c r="B47">
        <v>40</v>
      </c>
      <c r="C47" s="3">
        <f t="shared" si="17"/>
        <v>10542.366599216308</v>
      </c>
      <c r="D47" s="20">
        <f t="shared" ca="1" si="11"/>
        <v>10792.755412265798</v>
      </c>
      <c r="E47" s="20">
        <f t="shared" ca="1" si="12"/>
        <v>11970.49688069717</v>
      </c>
      <c r="F47" s="20">
        <f t="shared" ca="1" si="13"/>
        <v>12883.113859297431</v>
      </c>
    </row>
    <row r="48" spans="2:14">
      <c r="B48">
        <v>41</v>
      </c>
      <c r="C48" s="3">
        <f t="shared" si="17"/>
        <v>10809.937210215003</v>
      </c>
      <c r="D48" s="20">
        <f t="shared" ca="1" si="11"/>
        <v>11078.731263640018</v>
      </c>
      <c r="E48" s="20">
        <f t="shared" ca="1" si="12"/>
        <v>12130.718154091943</v>
      </c>
      <c r="F48" s="20">
        <f t="shared" ca="1" si="13"/>
        <v>13433.719849347706</v>
      </c>
    </row>
    <row r="49" spans="2:6">
      <c r="B49">
        <v>42</v>
      </c>
      <c r="C49" s="3">
        <f t="shared" si="17"/>
        <v>11077.953772232027</v>
      </c>
      <c r="D49" s="20">
        <f t="shared" ca="1" si="11"/>
        <v>11402.589472064285</v>
      </c>
      <c r="E49" s="20">
        <f t="shared" ca="1" si="12"/>
        <v>12350.391358706713</v>
      </c>
      <c r="F49" s="20">
        <f t="shared" ca="1" si="13"/>
        <v>14176.289577157122</v>
      </c>
    </row>
    <row r="50" spans="2:6">
      <c r="B50">
        <v>43</v>
      </c>
      <c r="C50" s="3">
        <f t="shared" si="17"/>
        <v>11346.417028519081</v>
      </c>
      <c r="D50" s="20">
        <f t="shared" ca="1" si="11"/>
        <v>11643.087314170898</v>
      </c>
      <c r="E50" s="20">
        <f t="shared" ca="1" si="12"/>
        <v>12507.763423516413</v>
      </c>
      <c r="F50" s="20">
        <f t="shared" ca="1" si="13"/>
        <v>14946.086861652882</v>
      </c>
    </row>
    <row r="51" spans="2:6">
      <c r="B51">
        <v>44</v>
      </c>
      <c r="C51" s="3">
        <f t="shared" si="17"/>
        <v>11615.327723566614</v>
      </c>
      <c r="D51" s="20">
        <f t="shared" ca="1" si="11"/>
        <v>11931.897605218135</v>
      </c>
      <c r="E51" s="20">
        <f t="shared" ca="1" si="12"/>
        <v>12893.264193937841</v>
      </c>
      <c r="F51" s="20">
        <f t="shared" ca="1" si="13"/>
        <v>15158.721644498752</v>
      </c>
    </row>
    <row r="52" spans="2:6">
      <c r="B52">
        <v>45</v>
      </c>
      <c r="C52" s="3">
        <f t="shared" si="17"/>
        <v>11884.686603105893</v>
      </c>
      <c r="D52" s="20">
        <f t="shared" ca="1" si="11"/>
        <v>12201.784101226833</v>
      </c>
      <c r="E52" s="20">
        <f t="shared" ca="1" si="12"/>
        <v>13250.708062220656</v>
      </c>
      <c r="F52" s="20">
        <f t="shared" ca="1" si="13"/>
        <v>15964.541438130373</v>
      </c>
    </row>
    <row r="53" spans="2:6">
      <c r="B53">
        <v>46</v>
      </c>
      <c r="C53" s="3">
        <f t="shared" si="17"/>
        <v>12154.49441411107</v>
      </c>
      <c r="D53" s="20">
        <f t="shared" ca="1" si="11"/>
        <v>12492.456714897589</v>
      </c>
      <c r="E53" s="20">
        <f t="shared" ca="1" si="12"/>
        <v>13467.581292065104</v>
      </c>
      <c r="F53" s="20">
        <f t="shared" ca="1" si="13"/>
        <v>16174.630084535047</v>
      </c>
    </row>
    <row r="54" spans="2:6">
      <c r="B54">
        <v>47</v>
      </c>
      <c r="C54" s="3">
        <f t="shared" si="17"/>
        <v>12424.751904801256</v>
      </c>
      <c r="D54" s="20">
        <f t="shared" ca="1" si="11"/>
        <v>12784.098237280583</v>
      </c>
      <c r="E54" s="20">
        <f t="shared" ca="1" si="12"/>
        <v>13863.480089395809</v>
      </c>
      <c r="F54" s="20">
        <f t="shared" ca="1" si="13"/>
        <v>16384.193509323712</v>
      </c>
    </row>
    <row r="55" spans="2:6">
      <c r="B55">
        <v>48</v>
      </c>
      <c r="C55" s="3">
        <f t="shared" si="17"/>
        <v>12695.459824642592</v>
      </c>
      <c r="D55" s="20">
        <f t="shared" ca="1" si="11"/>
        <v>13172.592634851122</v>
      </c>
      <c r="E55" s="20">
        <f t="shared" ca="1" si="12"/>
        <v>14263.667790364263</v>
      </c>
      <c r="F55" s="20">
        <f t="shared" ca="1" si="13"/>
        <v>16429.391090457168</v>
      </c>
    </row>
    <row r="56" spans="2:6">
      <c r="C56" s="3"/>
      <c r="D56" s="20"/>
      <c r="E56" s="20"/>
      <c r="F56" s="20"/>
    </row>
    <row r="57" spans="2:6">
      <c r="C57" s="3"/>
      <c r="D57" s="20"/>
      <c r="E57" s="20"/>
      <c r="F57" s="20"/>
    </row>
    <row r="58" spans="2:6">
      <c r="C58" s="3"/>
      <c r="D58" s="20"/>
      <c r="E58" s="20"/>
      <c r="F58" s="20"/>
    </row>
    <row r="59" spans="2:6">
      <c r="C59" s="3"/>
      <c r="D59" s="20"/>
      <c r="E59" s="20"/>
      <c r="F59" s="20"/>
    </row>
    <row r="60" spans="2:6">
      <c r="C60" s="3"/>
      <c r="D60" s="20"/>
      <c r="E60" s="20"/>
      <c r="F60" s="20"/>
    </row>
    <row r="61" spans="2:6">
      <c r="C61" s="3"/>
      <c r="D61" s="20"/>
      <c r="E61" s="20"/>
      <c r="F61" s="20"/>
    </row>
    <row r="62" spans="2:6">
      <c r="C62" s="3"/>
      <c r="D62" s="20"/>
      <c r="E62" s="20"/>
      <c r="F62" s="20"/>
    </row>
    <row r="63" spans="2:6">
      <c r="C63" s="3"/>
      <c r="D63" s="20"/>
      <c r="E63" s="20"/>
      <c r="F63" s="20"/>
    </row>
    <row r="64" spans="2:6">
      <c r="C64" s="3"/>
      <c r="D64" s="20"/>
      <c r="E64" s="20"/>
      <c r="F64" s="20"/>
    </row>
    <row r="65" spans="3:6">
      <c r="C65" s="3"/>
      <c r="D65" s="20"/>
      <c r="E65" s="20"/>
      <c r="F65" s="20"/>
    </row>
    <row r="66" spans="3:6">
      <c r="C66" s="3"/>
      <c r="D66" s="20"/>
      <c r="E66" s="20"/>
      <c r="F66" s="20"/>
    </row>
    <row r="67" spans="3:6">
      <c r="C67" s="3"/>
      <c r="D67" s="20"/>
      <c r="E67" s="20"/>
      <c r="F67" s="20"/>
    </row>
    <row r="68" spans="3:6">
      <c r="C68" s="3"/>
      <c r="D68" s="20"/>
      <c r="E68" s="20"/>
      <c r="F68" s="20"/>
    </row>
    <row r="69" spans="3:6">
      <c r="C69" s="3"/>
      <c r="D69" s="20"/>
      <c r="E69" s="20"/>
      <c r="F69" s="20"/>
    </row>
    <row r="70" spans="3:6">
      <c r="C70" s="3"/>
      <c r="D70" s="20"/>
      <c r="E70" s="20"/>
      <c r="F70" s="20"/>
    </row>
    <row r="71" spans="3:6">
      <c r="C71" s="3"/>
      <c r="D71" s="20"/>
      <c r="E71" s="20"/>
      <c r="F71" s="20"/>
    </row>
    <row r="72" spans="3:6">
      <c r="C72" s="3"/>
      <c r="D72" s="20"/>
      <c r="E72" s="20"/>
      <c r="F72" s="20"/>
    </row>
    <row r="73" spans="3:6">
      <c r="C73" s="3"/>
      <c r="D73" s="20"/>
      <c r="E73" s="20"/>
      <c r="F73" s="20"/>
    </row>
    <row r="74" spans="3:6">
      <c r="C74" s="3"/>
      <c r="D74" s="20"/>
      <c r="E74" s="20"/>
      <c r="F74" s="20"/>
    </row>
    <row r="75" spans="3:6">
      <c r="C75" s="3"/>
      <c r="D75" s="20"/>
      <c r="E75" s="20"/>
      <c r="F75" s="20"/>
    </row>
    <row r="76" spans="3:6">
      <c r="C76" s="3"/>
      <c r="D76" s="20"/>
      <c r="E76" s="20"/>
      <c r="F76" s="20"/>
    </row>
    <row r="77" spans="3:6">
      <c r="C77" s="3"/>
      <c r="D77" s="20"/>
      <c r="E77" s="20"/>
      <c r="F77" s="20"/>
    </row>
    <row r="78" spans="3:6">
      <c r="C78" s="3"/>
      <c r="D78" s="20"/>
      <c r="E78" s="20"/>
      <c r="F78" s="20"/>
    </row>
    <row r="79" spans="3:6">
      <c r="C79" s="3"/>
      <c r="D79" s="20"/>
      <c r="E79" s="20"/>
      <c r="F79" s="20"/>
    </row>
    <row r="80" spans="3:6">
      <c r="C80" s="3"/>
      <c r="D80" s="20"/>
      <c r="E80" s="20"/>
      <c r="F80" s="20"/>
    </row>
    <row r="81" spans="3:6">
      <c r="C81" s="3"/>
      <c r="D81" s="20"/>
      <c r="E81" s="20"/>
      <c r="F81" s="20"/>
    </row>
    <row r="82" spans="3:6">
      <c r="C82" s="3"/>
      <c r="D82" s="20"/>
      <c r="E82" s="20"/>
      <c r="F82" s="20"/>
    </row>
    <row r="83" spans="3:6">
      <c r="C83" s="3"/>
      <c r="D83" s="20"/>
      <c r="E83" s="20"/>
      <c r="F83" s="20"/>
    </row>
    <row r="84" spans="3:6">
      <c r="C84" s="3"/>
      <c r="D84" s="20"/>
      <c r="E84" s="20"/>
      <c r="F84" s="20"/>
    </row>
    <row r="85" spans="3:6">
      <c r="C85" s="3"/>
      <c r="D85" s="20"/>
      <c r="E85" s="20"/>
      <c r="F85" s="20"/>
    </row>
    <row r="86" spans="3:6">
      <c r="C86" s="3"/>
      <c r="D86" s="20"/>
      <c r="E86" s="20"/>
      <c r="F86" s="20"/>
    </row>
    <row r="87" spans="3:6">
      <c r="C87" s="3"/>
      <c r="D87" s="20"/>
      <c r="E87" s="20"/>
      <c r="F87" s="20"/>
    </row>
    <row r="88" spans="3:6">
      <c r="C88" s="3"/>
      <c r="D88" s="20"/>
      <c r="E88" s="20"/>
      <c r="F88" s="20"/>
    </row>
    <row r="89" spans="3:6">
      <c r="C89" s="3"/>
      <c r="D89" s="20"/>
      <c r="E89" s="20"/>
      <c r="F89" s="20"/>
    </row>
    <row r="90" spans="3:6">
      <c r="C90" s="3"/>
      <c r="D90" s="20"/>
      <c r="E90" s="20"/>
      <c r="F90" s="20"/>
    </row>
    <row r="91" spans="3:6">
      <c r="C91" s="3"/>
      <c r="D91" s="20"/>
      <c r="E91" s="20"/>
      <c r="F91" s="20"/>
    </row>
    <row r="92" spans="3:6">
      <c r="C92" s="3"/>
      <c r="D92" s="20"/>
      <c r="E92" s="20"/>
      <c r="F92" s="20"/>
    </row>
    <row r="93" spans="3:6">
      <c r="C93" s="3"/>
      <c r="D93" s="20"/>
      <c r="E93" s="20"/>
      <c r="F93" s="20"/>
    </row>
    <row r="94" spans="3:6">
      <c r="C94" s="3"/>
      <c r="D94" s="20"/>
      <c r="E94" s="20"/>
      <c r="F94" s="20"/>
    </row>
    <row r="95" spans="3:6">
      <c r="C95" s="3"/>
      <c r="D95" s="20"/>
      <c r="E95" s="20"/>
      <c r="F95" s="20"/>
    </row>
    <row r="96" spans="3:6">
      <c r="C96" s="3"/>
      <c r="D96" s="20"/>
      <c r="E96" s="20"/>
      <c r="F96" s="20"/>
    </row>
    <row r="97" spans="1:6">
      <c r="C97" s="3"/>
      <c r="D97" s="20"/>
      <c r="E97" s="20"/>
      <c r="F97" s="20"/>
    </row>
    <row r="98" spans="1:6">
      <c r="C98" s="3"/>
      <c r="D98" s="20"/>
      <c r="E98" s="20"/>
      <c r="F98" s="20"/>
    </row>
    <row r="99" spans="1:6">
      <c r="C99" s="3"/>
      <c r="D99" s="20"/>
      <c r="E99" s="20"/>
      <c r="F99" s="20"/>
    </row>
    <row r="100" spans="1:6">
      <c r="C100" s="3"/>
      <c r="D100" s="20"/>
      <c r="E100" s="20"/>
      <c r="F100" s="20"/>
    </row>
    <row r="101" spans="1:6">
      <c r="C101" s="3"/>
      <c r="D101" s="20"/>
      <c r="E101" s="20"/>
      <c r="F101" s="20"/>
    </row>
    <row r="102" spans="1:6">
      <c r="A102">
        <v>34</v>
      </c>
      <c r="C102" s="3"/>
      <c r="D102" s="20"/>
      <c r="E102" s="20"/>
      <c r="F102" s="20"/>
    </row>
    <row r="103" spans="1:6">
      <c r="C103" s="3"/>
      <c r="D103" s="20"/>
      <c r="E103" s="20"/>
      <c r="F103" s="20"/>
    </row>
    <row r="104" spans="1:6">
      <c r="C104" s="3"/>
      <c r="D104" s="20"/>
      <c r="E104" s="20"/>
      <c r="F104" s="20"/>
    </row>
    <row r="105" spans="1:6">
      <c r="C105" s="3"/>
      <c r="D105" s="20"/>
      <c r="E105" s="20"/>
      <c r="F105" s="20"/>
    </row>
    <row r="106" spans="1:6">
      <c r="C106" s="3"/>
      <c r="D106" s="20"/>
      <c r="E106" s="20"/>
      <c r="F106" s="20"/>
    </row>
    <row r="107" spans="1:6">
      <c r="C107" s="3"/>
      <c r="D107" s="20"/>
      <c r="E107" s="20"/>
      <c r="F107" s="20"/>
    </row>
    <row r="108" spans="1:6">
      <c r="C108" s="3"/>
      <c r="D108" s="20"/>
      <c r="E108" s="20"/>
      <c r="F108" s="20"/>
    </row>
    <row r="109" spans="1:6">
      <c r="C109" s="3"/>
      <c r="D109" s="20"/>
      <c r="E109" s="20"/>
      <c r="F109" s="20"/>
    </row>
    <row r="110" spans="1:6">
      <c r="C110" s="3"/>
      <c r="D110" s="20"/>
      <c r="E110" s="20"/>
      <c r="F110" s="20"/>
    </row>
    <row r="111" spans="1:6">
      <c r="C111" s="3"/>
      <c r="D111" s="20"/>
      <c r="E111" s="20"/>
      <c r="F111" s="20"/>
    </row>
    <row r="112" spans="1:6">
      <c r="C112" s="3"/>
      <c r="D112" s="20"/>
      <c r="E112" s="20"/>
      <c r="F112" s="20"/>
    </row>
    <row r="113" spans="3:6">
      <c r="C113" s="3"/>
      <c r="D113" s="20"/>
      <c r="E113" s="20"/>
      <c r="F113" s="20"/>
    </row>
    <row r="114" spans="3:6">
      <c r="C114" s="3"/>
      <c r="D114" s="20"/>
      <c r="E114" s="20"/>
      <c r="F114" s="20"/>
    </row>
    <row r="115" spans="3:6">
      <c r="C115" s="3"/>
      <c r="D115" s="20"/>
      <c r="E115" s="20"/>
      <c r="F115" s="20"/>
    </row>
    <row r="116" spans="3:6">
      <c r="C116" s="3"/>
      <c r="D116" s="20"/>
      <c r="E116" s="20"/>
      <c r="F116" s="20"/>
    </row>
    <row r="117" spans="3:6">
      <c r="C117" s="3"/>
      <c r="D117" s="20"/>
      <c r="E117" s="20"/>
      <c r="F117" s="20"/>
    </row>
    <row r="118" spans="3:6">
      <c r="C118" s="3"/>
      <c r="D118" s="20"/>
      <c r="E118" s="20"/>
      <c r="F118" s="20"/>
    </row>
    <row r="119" spans="3:6">
      <c r="C119" s="3"/>
      <c r="D119" s="20"/>
      <c r="E119" s="20"/>
      <c r="F119" s="20"/>
    </row>
    <row r="120" spans="3:6">
      <c r="C120" s="3"/>
      <c r="D120" s="20"/>
      <c r="E120" s="20"/>
      <c r="F120" s="20"/>
    </row>
    <row r="121" spans="3:6">
      <c r="C121" s="3"/>
      <c r="D121" s="20"/>
      <c r="E121" s="20"/>
      <c r="F121" s="20"/>
    </row>
    <row r="122" spans="3:6">
      <c r="C122" s="3"/>
      <c r="D122" s="20"/>
      <c r="E122" s="20"/>
      <c r="F122" s="20"/>
    </row>
    <row r="123" spans="3:6">
      <c r="C123" s="3"/>
      <c r="D123" s="20"/>
      <c r="E123" s="20"/>
      <c r="F123" s="20"/>
    </row>
    <row r="124" spans="3:6">
      <c r="C124" s="3"/>
      <c r="D124" s="20"/>
      <c r="E124" s="20"/>
      <c r="F124" s="20"/>
    </row>
    <row r="125" spans="3:6">
      <c r="C125" s="3"/>
      <c r="D125" s="20"/>
      <c r="E125" s="20"/>
      <c r="F125" s="20"/>
    </row>
    <row r="126" spans="3:6">
      <c r="C126" s="3"/>
      <c r="D126" s="20"/>
      <c r="E126" s="20"/>
      <c r="F126" s="20"/>
    </row>
    <row r="127" spans="3:6">
      <c r="C127" s="3"/>
      <c r="D127" s="20"/>
      <c r="E127" s="20"/>
      <c r="F127" s="20"/>
    </row>
    <row r="128" spans="3:6">
      <c r="C128" s="3"/>
      <c r="D128" s="20"/>
      <c r="E128" s="20"/>
      <c r="F128" s="20"/>
    </row>
    <row r="129" spans="3:6">
      <c r="C129" s="3"/>
      <c r="D129" s="20"/>
      <c r="E129" s="20"/>
      <c r="F129" s="20"/>
    </row>
    <row r="130" spans="3:6">
      <c r="C130" s="3"/>
      <c r="D130" s="20"/>
      <c r="E130" s="20"/>
      <c r="F130" s="20"/>
    </row>
    <row r="131" spans="3:6">
      <c r="C131" s="3"/>
      <c r="D131" s="20"/>
      <c r="E131" s="20"/>
      <c r="F131" s="20"/>
    </row>
    <row r="132" spans="3:6">
      <c r="C132" s="3"/>
      <c r="D132" s="20"/>
      <c r="E132" s="20"/>
      <c r="F132" s="20"/>
    </row>
    <row r="133" spans="3:6">
      <c r="C133" s="3"/>
      <c r="D133" s="20"/>
      <c r="E133" s="20"/>
      <c r="F133" s="20"/>
    </row>
    <row r="134" spans="3:6">
      <c r="C134" s="3"/>
      <c r="D134" s="20"/>
      <c r="E134" s="20"/>
      <c r="F134" s="20"/>
    </row>
    <row r="135" spans="3:6">
      <c r="C135" s="3"/>
      <c r="D135" s="20"/>
      <c r="E135" s="20"/>
      <c r="F135" s="20"/>
    </row>
    <row r="136" spans="3:6">
      <c r="C136" s="3"/>
      <c r="D136" s="20"/>
      <c r="E136" s="20"/>
      <c r="F136" s="20"/>
    </row>
    <row r="137" spans="3:6">
      <c r="C137" s="3"/>
      <c r="D137" s="20"/>
      <c r="E137" s="20"/>
      <c r="F137" s="20"/>
    </row>
    <row r="138" spans="3:6">
      <c r="C138" s="3"/>
      <c r="D138" s="20"/>
      <c r="E138" s="20"/>
      <c r="F138" s="20"/>
    </row>
    <row r="139" spans="3:6">
      <c r="C139" s="3"/>
      <c r="D139" s="20"/>
      <c r="E139" s="20"/>
      <c r="F139" s="20"/>
    </row>
    <row r="140" spans="3:6">
      <c r="C140" s="3"/>
      <c r="D140" s="20"/>
      <c r="E140" s="20"/>
      <c r="F140" s="20"/>
    </row>
    <row r="141" spans="3:6">
      <c r="C141" s="3"/>
      <c r="D141" s="20"/>
      <c r="E141" s="20"/>
      <c r="F141" s="20"/>
    </row>
    <row r="142" spans="3:6">
      <c r="C142" s="3"/>
      <c r="D142" s="20"/>
      <c r="E142" s="20"/>
      <c r="F142" s="20"/>
    </row>
    <row r="143" spans="3:6">
      <c r="C143" s="3"/>
      <c r="D143" s="20"/>
      <c r="E143" s="20"/>
      <c r="F143" s="20"/>
    </row>
    <row r="144" spans="3:6">
      <c r="C144" s="3"/>
      <c r="D144" s="20"/>
      <c r="E144" s="20"/>
      <c r="F144" s="20"/>
    </row>
    <row r="145" spans="3:6">
      <c r="C145" s="3"/>
      <c r="D145" s="20"/>
      <c r="E145" s="20"/>
      <c r="F145" s="20"/>
    </row>
    <row r="146" spans="3:6">
      <c r="C146" s="3"/>
      <c r="D146" s="20"/>
      <c r="E146" s="20"/>
      <c r="F146" s="20"/>
    </row>
    <row r="147" spans="3:6">
      <c r="C147" s="3"/>
      <c r="D147" s="20"/>
      <c r="E147" s="20"/>
      <c r="F147" s="20"/>
    </row>
    <row r="148" spans="3:6">
      <c r="C148" s="3"/>
      <c r="D148" s="20"/>
      <c r="E148" s="20"/>
      <c r="F148" s="20"/>
    </row>
    <row r="149" spans="3:6">
      <c r="C149" s="3"/>
      <c r="D149" s="20"/>
      <c r="E149" s="20"/>
      <c r="F149" s="20"/>
    </row>
    <row r="150" spans="3:6">
      <c r="C150" s="3"/>
      <c r="D150" s="20"/>
      <c r="E150" s="20"/>
      <c r="F150" s="20"/>
    </row>
    <row r="151" spans="3:6">
      <c r="C151" s="3"/>
      <c r="D151" s="20"/>
      <c r="E151" s="20"/>
      <c r="F151" s="20"/>
    </row>
    <row r="152" spans="3:6">
      <c r="C152" s="3"/>
      <c r="D152" s="20"/>
      <c r="E152" s="20"/>
      <c r="F152" s="20"/>
    </row>
    <row r="153" spans="3:6">
      <c r="C153" s="3"/>
      <c r="D153" s="20"/>
      <c r="E153" s="20"/>
      <c r="F153" s="20"/>
    </row>
    <row r="154" spans="3:6">
      <c r="C154" s="3"/>
      <c r="D154" s="20"/>
      <c r="E154" s="20"/>
      <c r="F154" s="20"/>
    </row>
    <row r="155" spans="3:6">
      <c r="C155" s="3"/>
      <c r="D155" s="20"/>
      <c r="E155" s="20"/>
      <c r="F155" s="20"/>
    </row>
    <row r="156" spans="3:6">
      <c r="C156" s="3"/>
      <c r="D156" s="20"/>
      <c r="E156" s="20"/>
      <c r="F156" s="20"/>
    </row>
    <row r="157" spans="3:6">
      <c r="C157" s="3"/>
      <c r="D157" s="20"/>
      <c r="E157" s="20"/>
      <c r="F157" s="20"/>
    </row>
    <row r="158" spans="3:6">
      <c r="C158" s="3"/>
      <c r="D158" s="20"/>
      <c r="E158" s="20"/>
      <c r="F158" s="20"/>
    </row>
    <row r="159" spans="3:6">
      <c r="C159" s="3"/>
      <c r="D159" s="20"/>
      <c r="E159" s="20"/>
      <c r="F159" s="20"/>
    </row>
    <row r="160" spans="3:6">
      <c r="C160" s="3"/>
      <c r="D160" s="20"/>
      <c r="E160" s="20"/>
      <c r="F160" s="20"/>
    </row>
    <row r="161" spans="3:6">
      <c r="C161" s="3"/>
      <c r="D161" s="20"/>
      <c r="E161" s="20"/>
      <c r="F161" s="20"/>
    </row>
    <row r="162" spans="3:6">
      <c r="C162" s="3"/>
      <c r="D162" s="20"/>
      <c r="E162" s="20"/>
      <c r="F162" s="20"/>
    </row>
    <row r="163" spans="3:6">
      <c r="C163" s="3"/>
      <c r="D163" s="20"/>
      <c r="E163" s="20"/>
      <c r="F163" s="20"/>
    </row>
    <row r="164" spans="3:6">
      <c r="C164" s="3"/>
      <c r="D164" s="20"/>
      <c r="E164" s="20"/>
      <c r="F164" s="20"/>
    </row>
    <row r="165" spans="3:6">
      <c r="C165" s="3"/>
      <c r="D165" s="20"/>
      <c r="E165" s="20"/>
      <c r="F165" s="20"/>
    </row>
    <row r="166" spans="3:6">
      <c r="C166" s="3"/>
      <c r="D166" s="20"/>
      <c r="E166" s="20"/>
      <c r="F166" s="20"/>
    </row>
    <row r="167" spans="3:6">
      <c r="C167" s="3"/>
      <c r="D167" s="20"/>
      <c r="E167" s="20"/>
      <c r="F167" s="20"/>
    </row>
    <row r="168" spans="3:6">
      <c r="C168" s="3"/>
      <c r="D168" s="20"/>
      <c r="E168" s="20"/>
      <c r="F168" s="20"/>
    </row>
    <row r="169" spans="3:6">
      <c r="C169" s="3"/>
      <c r="D169" s="20"/>
      <c r="E169" s="20"/>
      <c r="F169" s="20"/>
    </row>
    <row r="170" spans="3:6">
      <c r="C170" s="3"/>
      <c r="D170" s="20"/>
      <c r="E170" s="20"/>
      <c r="F170" s="20"/>
    </row>
    <row r="171" spans="3:6">
      <c r="C171" s="3"/>
      <c r="D171" s="20"/>
      <c r="E171" s="20"/>
      <c r="F171" s="20"/>
    </row>
    <row r="172" spans="3:6">
      <c r="C172" s="3"/>
      <c r="D172" s="20"/>
      <c r="E172" s="20"/>
      <c r="F172" s="20"/>
    </row>
    <row r="173" spans="3:6">
      <c r="C173" s="3"/>
      <c r="D173" s="20"/>
      <c r="E173" s="20"/>
      <c r="F173" s="20"/>
    </row>
    <row r="174" spans="3:6">
      <c r="C174" s="3"/>
      <c r="D174" s="20"/>
      <c r="E174" s="20"/>
      <c r="F174" s="20"/>
    </row>
    <row r="175" spans="3:6">
      <c r="C175" s="3"/>
      <c r="D175" s="20"/>
      <c r="E175" s="20"/>
      <c r="F175" s="20"/>
    </row>
    <row r="176" spans="3:6">
      <c r="C176" s="3"/>
      <c r="D176" s="20"/>
      <c r="E176" s="20"/>
      <c r="F176" s="20"/>
    </row>
    <row r="177" spans="3:6">
      <c r="C177" s="3"/>
      <c r="D177" s="20"/>
      <c r="E177" s="20"/>
      <c r="F177" s="20"/>
    </row>
    <row r="178" spans="3:6">
      <c r="C178" s="3"/>
      <c r="D178" s="20"/>
      <c r="E178" s="20"/>
      <c r="F178" s="20"/>
    </row>
    <row r="179" spans="3:6">
      <c r="C179" s="3"/>
      <c r="D179" s="20"/>
      <c r="E179" s="20"/>
      <c r="F179" s="20"/>
    </row>
    <row r="180" spans="3:6">
      <c r="C180" s="3"/>
      <c r="D180" s="20"/>
      <c r="E180" s="20"/>
      <c r="F180" s="20"/>
    </row>
    <row r="181" spans="3:6">
      <c r="C181" s="3"/>
      <c r="D181" s="20"/>
      <c r="E181" s="20"/>
      <c r="F181" s="20"/>
    </row>
    <row r="182" spans="3:6">
      <c r="C182" s="3"/>
      <c r="D182" s="20"/>
      <c r="E182" s="20"/>
      <c r="F182" s="20"/>
    </row>
    <row r="183" spans="3:6">
      <c r="C183" s="3"/>
      <c r="D183" s="20"/>
      <c r="E183" s="20"/>
      <c r="F183" s="20"/>
    </row>
    <row r="184" spans="3:6">
      <c r="C184" s="3"/>
      <c r="D184" s="20"/>
      <c r="E184" s="20"/>
      <c r="F184" s="20"/>
    </row>
    <row r="185" spans="3:6">
      <c r="C185" s="3"/>
      <c r="D185" s="20"/>
      <c r="E185" s="20"/>
      <c r="F185" s="20"/>
    </row>
    <row r="186" spans="3:6">
      <c r="C186" s="3"/>
      <c r="D186" s="20"/>
      <c r="E186" s="20"/>
      <c r="F186" s="20"/>
    </row>
    <row r="187" spans="3:6">
      <c r="C187" s="3"/>
      <c r="D187" s="20"/>
      <c r="E187" s="20"/>
      <c r="F187" s="20"/>
    </row>
    <row r="188" spans="3:6">
      <c r="C188" s="3"/>
      <c r="D188" s="20"/>
      <c r="E188" s="20"/>
      <c r="F188" s="20"/>
    </row>
    <row r="189" spans="3:6">
      <c r="C189" s="3"/>
      <c r="D189" s="20"/>
      <c r="E189" s="20"/>
      <c r="F189" s="20"/>
    </row>
    <row r="190" spans="3:6">
      <c r="C190" s="3"/>
      <c r="D190" s="20"/>
      <c r="E190" s="20"/>
      <c r="F190" s="20"/>
    </row>
    <row r="191" spans="3:6">
      <c r="C191" s="3"/>
      <c r="D191" s="20"/>
      <c r="E191" s="20"/>
      <c r="F191" s="20"/>
    </row>
    <row r="192" spans="3:6">
      <c r="C192" s="3"/>
      <c r="D192" s="20"/>
      <c r="E192" s="20"/>
      <c r="F192" s="20"/>
    </row>
    <row r="193" spans="3:6">
      <c r="C193" s="3"/>
      <c r="D193" s="20"/>
      <c r="E193" s="20"/>
      <c r="F193" s="20"/>
    </row>
    <row r="194" spans="3:6">
      <c r="C194" s="3"/>
      <c r="D194" s="20"/>
      <c r="E194" s="20"/>
      <c r="F194" s="20"/>
    </row>
    <row r="195" spans="3:6">
      <c r="C195" s="3"/>
      <c r="D195" s="20"/>
      <c r="E195" s="20"/>
      <c r="F195" s="20"/>
    </row>
    <row r="196" spans="3:6">
      <c r="C196" s="3"/>
      <c r="D196" s="20"/>
      <c r="E196" s="20"/>
      <c r="F196" s="20"/>
    </row>
    <row r="197" spans="3:6">
      <c r="C197" s="3"/>
      <c r="D197" s="20"/>
      <c r="E197" s="20"/>
      <c r="F197" s="20"/>
    </row>
    <row r="198" spans="3:6">
      <c r="C198" s="3"/>
      <c r="D198" s="20"/>
      <c r="E198" s="20"/>
      <c r="F198" s="20"/>
    </row>
    <row r="199" spans="3:6">
      <c r="C199" s="3"/>
      <c r="D199" s="20"/>
      <c r="E199" s="20"/>
      <c r="F199" s="20"/>
    </row>
    <row r="200" spans="3:6">
      <c r="C200" s="3"/>
      <c r="D200" s="20"/>
      <c r="E200" s="20"/>
      <c r="F200" s="20"/>
    </row>
    <row r="201" spans="3:6">
      <c r="C201" s="3"/>
      <c r="D201" s="20"/>
      <c r="E201" s="20"/>
      <c r="F201" s="20"/>
    </row>
    <row r="202" spans="3:6">
      <c r="C202" s="3"/>
      <c r="D202" s="20"/>
      <c r="E202" s="20"/>
      <c r="F202" s="20"/>
    </row>
    <row r="203" spans="3:6">
      <c r="C203" s="3"/>
      <c r="D203" s="20"/>
      <c r="E203" s="20"/>
      <c r="F203" s="20"/>
    </row>
    <row r="204" spans="3:6">
      <c r="C204" s="3"/>
      <c r="D204" s="20"/>
      <c r="E204" s="20"/>
      <c r="F204" s="20"/>
    </row>
    <row r="205" spans="3:6">
      <c r="C205" s="3"/>
      <c r="D205" s="20"/>
      <c r="E205" s="20"/>
      <c r="F205" s="20"/>
    </row>
    <row r="206" spans="3:6">
      <c r="C206" s="3"/>
      <c r="D206" s="20"/>
      <c r="E206" s="20"/>
      <c r="F206" s="20"/>
    </row>
    <row r="207" spans="3:6">
      <c r="C207" s="3"/>
      <c r="D207" s="20"/>
      <c r="E207" s="20"/>
      <c r="F207" s="20"/>
    </row>
    <row r="208" spans="3:6">
      <c r="C208" s="3"/>
      <c r="D208" s="20"/>
      <c r="E208" s="20"/>
      <c r="F208" s="20"/>
    </row>
    <row r="209" spans="3:6">
      <c r="C209" s="3"/>
      <c r="D209" s="20"/>
      <c r="E209" s="20"/>
      <c r="F209" s="20"/>
    </row>
    <row r="210" spans="3:6">
      <c r="C210" s="3"/>
      <c r="D210" s="20"/>
      <c r="E210" s="20"/>
      <c r="F210" s="20"/>
    </row>
    <row r="211" spans="3:6">
      <c r="C211" s="3"/>
      <c r="D211" s="20"/>
      <c r="E211" s="20"/>
      <c r="F211" s="20"/>
    </row>
    <row r="212" spans="3:6">
      <c r="C212" s="3"/>
      <c r="D212" s="20"/>
      <c r="E212" s="20"/>
      <c r="F212" s="20"/>
    </row>
    <row r="213" spans="3:6">
      <c r="C213" s="3"/>
      <c r="D213" s="20"/>
      <c r="E213" s="20"/>
      <c r="F213" s="20"/>
    </row>
    <row r="214" spans="3:6">
      <c r="C214" s="3"/>
      <c r="D214" s="20"/>
      <c r="E214" s="20"/>
      <c r="F214" s="20"/>
    </row>
    <row r="215" spans="3:6">
      <c r="C215" s="3"/>
      <c r="D215" s="20"/>
      <c r="E215" s="20"/>
      <c r="F215" s="20"/>
    </row>
    <row r="216" spans="3:6">
      <c r="C216" s="3"/>
      <c r="D216" s="20"/>
      <c r="E216" s="20"/>
      <c r="F216" s="20"/>
    </row>
    <row r="217" spans="3:6">
      <c r="C217" s="3"/>
      <c r="D217" s="20"/>
      <c r="E217" s="20"/>
      <c r="F217" s="20"/>
    </row>
    <row r="218" spans="3:6">
      <c r="C218" s="3"/>
      <c r="D218" s="20"/>
      <c r="E218" s="20"/>
      <c r="F218" s="20"/>
    </row>
    <row r="219" spans="3:6">
      <c r="C219" s="3"/>
      <c r="D219" s="20"/>
      <c r="E219" s="20"/>
      <c r="F219" s="20"/>
    </row>
    <row r="220" spans="3:6">
      <c r="C220" s="3"/>
      <c r="D220" s="20"/>
      <c r="E220" s="20"/>
      <c r="F220" s="20"/>
    </row>
    <row r="221" spans="3:6">
      <c r="C221" s="3"/>
      <c r="D221" s="20"/>
      <c r="E221" s="20"/>
      <c r="F221" s="20"/>
    </row>
    <row r="222" spans="3:6">
      <c r="C222" s="3"/>
      <c r="D222" s="20"/>
      <c r="E222" s="20"/>
      <c r="F222" s="20"/>
    </row>
    <row r="223" spans="3:6">
      <c r="C223" s="3"/>
      <c r="D223" s="20"/>
      <c r="E223" s="20"/>
      <c r="F223" s="20"/>
    </row>
    <row r="224" spans="3:6">
      <c r="C224" s="3"/>
      <c r="D224" s="20"/>
      <c r="E224" s="20"/>
      <c r="F224" s="20"/>
    </row>
    <row r="225" spans="3:6">
      <c r="C225" s="3"/>
      <c r="D225" s="20"/>
      <c r="E225" s="20"/>
      <c r="F225" s="20"/>
    </row>
    <row r="226" spans="3:6">
      <c r="C226" s="3"/>
      <c r="D226" s="20"/>
      <c r="E226" s="20"/>
      <c r="F226" s="20"/>
    </row>
    <row r="227" spans="3:6">
      <c r="C227" s="3"/>
      <c r="D227" s="20"/>
      <c r="E227" s="20"/>
      <c r="F227" s="20"/>
    </row>
    <row r="228" spans="3:6">
      <c r="C228" s="3"/>
      <c r="D228" s="20"/>
      <c r="E228" s="20"/>
      <c r="F228" s="20"/>
    </row>
    <row r="229" spans="3:6">
      <c r="C229" s="3"/>
      <c r="D229" s="20"/>
      <c r="E229" s="20"/>
      <c r="F229" s="20"/>
    </row>
    <row r="230" spans="3:6">
      <c r="C230" s="3"/>
      <c r="D230" s="20"/>
      <c r="E230" s="20"/>
      <c r="F230" s="20"/>
    </row>
    <row r="231" spans="3:6">
      <c r="C231" s="3"/>
      <c r="D231" s="20"/>
      <c r="E231" s="20"/>
      <c r="F231" s="20"/>
    </row>
    <row r="232" spans="3:6">
      <c r="C232" s="3"/>
      <c r="D232" s="20"/>
      <c r="E232" s="20"/>
      <c r="F232" s="20"/>
    </row>
    <row r="233" spans="3:6">
      <c r="C233" s="3"/>
      <c r="D233" s="20"/>
      <c r="E233" s="20"/>
      <c r="F233" s="20"/>
    </row>
    <row r="234" spans="3:6">
      <c r="C234" s="3"/>
      <c r="D234" s="20"/>
      <c r="E234" s="20"/>
      <c r="F234" s="20"/>
    </row>
    <row r="235" spans="3:6">
      <c r="C235" s="3"/>
      <c r="D235" s="20"/>
      <c r="E235" s="20"/>
      <c r="F235" s="20"/>
    </row>
    <row r="236" spans="3:6">
      <c r="C236" s="3"/>
      <c r="D236" s="20"/>
      <c r="E236" s="20"/>
      <c r="F236" s="20"/>
    </row>
    <row r="237" spans="3:6">
      <c r="C237" s="3"/>
      <c r="D237" s="20"/>
      <c r="E237" s="20"/>
      <c r="F237" s="20"/>
    </row>
    <row r="238" spans="3:6">
      <c r="C238" s="3"/>
      <c r="D238" s="20"/>
      <c r="E238" s="20"/>
      <c r="F238" s="20"/>
    </row>
    <row r="239" spans="3:6">
      <c r="C239" s="3"/>
      <c r="D239" s="20"/>
      <c r="E239" s="20"/>
      <c r="F239" s="20"/>
    </row>
    <row r="240" spans="3:6">
      <c r="C240" s="3"/>
      <c r="D240" s="20"/>
      <c r="E240" s="20"/>
      <c r="F240" s="20"/>
    </row>
    <row r="241" spans="3:6">
      <c r="C241" s="3"/>
      <c r="D241" s="20"/>
      <c r="E241" s="20"/>
      <c r="F241" s="20"/>
    </row>
    <row r="242" spans="3:6">
      <c r="C242" s="3"/>
      <c r="D242" s="20"/>
      <c r="E242" s="20"/>
      <c r="F242" s="20"/>
    </row>
    <row r="243" spans="3:6">
      <c r="C243" s="3"/>
      <c r="D243" s="20"/>
      <c r="E243" s="20"/>
      <c r="F243" s="20"/>
    </row>
    <row r="244" spans="3:6">
      <c r="C244" s="3"/>
      <c r="D244" s="20"/>
      <c r="E244" s="20"/>
      <c r="F244" s="20"/>
    </row>
    <row r="245" spans="3:6">
      <c r="C245" s="3"/>
      <c r="D245" s="20"/>
      <c r="E245" s="20"/>
      <c r="F245" s="20"/>
    </row>
    <row r="246" spans="3:6">
      <c r="C246" s="3"/>
      <c r="D246" s="20"/>
      <c r="E246" s="20"/>
      <c r="F246" s="20"/>
    </row>
    <row r="247" spans="3:6">
      <c r="C247" s="3"/>
      <c r="D247" s="20"/>
      <c r="E247" s="20"/>
      <c r="F247" s="20"/>
    </row>
    <row r="248" spans="3:6">
      <c r="C248" s="3"/>
      <c r="D248" s="20"/>
      <c r="E248" s="20"/>
      <c r="F248" s="20"/>
    </row>
    <row r="249" spans="3:6">
      <c r="C249" s="3"/>
      <c r="D249" s="20"/>
      <c r="E249" s="20"/>
      <c r="F249" s="20"/>
    </row>
    <row r="250" spans="3:6">
      <c r="C250" s="3"/>
      <c r="D250" s="20"/>
      <c r="E250" s="20"/>
      <c r="F250" s="20"/>
    </row>
    <row r="251" spans="3:6">
      <c r="C251" s="3"/>
      <c r="D251" s="20"/>
      <c r="E251" s="20"/>
      <c r="F251" s="20"/>
    </row>
    <row r="252" spans="3:6">
      <c r="C252" s="3"/>
      <c r="D252" s="20"/>
      <c r="E252" s="20"/>
      <c r="F252" s="20"/>
    </row>
    <row r="253" spans="3:6">
      <c r="C253" s="3"/>
      <c r="D253" s="20"/>
      <c r="E253" s="20"/>
      <c r="F253" s="20"/>
    </row>
    <row r="254" spans="3:6">
      <c r="C254" s="3"/>
      <c r="D254" s="20"/>
      <c r="E254" s="20"/>
      <c r="F254" s="20"/>
    </row>
    <row r="255" spans="3:6">
      <c r="C255" s="3"/>
      <c r="D255" s="20"/>
      <c r="E255" s="20"/>
      <c r="F255" s="20"/>
    </row>
    <row r="256" spans="3:6">
      <c r="C256" s="3"/>
      <c r="D256" s="20"/>
      <c r="E256" s="20"/>
      <c r="F256" s="20"/>
    </row>
    <row r="257" spans="3:6">
      <c r="C257" s="3"/>
      <c r="D257" s="20"/>
      <c r="E257" s="20"/>
      <c r="F257" s="20"/>
    </row>
    <row r="258" spans="3:6">
      <c r="C258" s="3"/>
      <c r="D258" s="20"/>
      <c r="E258" s="20"/>
      <c r="F258" s="20"/>
    </row>
    <row r="259" spans="3:6">
      <c r="C259" s="3"/>
      <c r="D259" s="20"/>
      <c r="E259" s="20"/>
      <c r="F259" s="20"/>
    </row>
    <row r="260" spans="3:6">
      <c r="C260" s="3"/>
      <c r="D260" s="20"/>
      <c r="E260" s="20"/>
      <c r="F260" s="20"/>
    </row>
    <row r="261" spans="3:6">
      <c r="C261" s="3"/>
      <c r="D261" s="20"/>
      <c r="E261" s="20"/>
      <c r="F261" s="20"/>
    </row>
    <row r="262" spans="3:6">
      <c r="C262" s="3"/>
      <c r="D262" s="20"/>
      <c r="E262" s="20"/>
      <c r="F262" s="20"/>
    </row>
    <row r="263" spans="3:6">
      <c r="C263" s="3"/>
      <c r="D263" s="20"/>
      <c r="E263" s="20"/>
      <c r="F263" s="20"/>
    </row>
    <row r="264" spans="3:6">
      <c r="C264" s="3"/>
      <c r="D264" s="20"/>
      <c r="E264" s="20"/>
      <c r="F264" s="20"/>
    </row>
    <row r="265" spans="3:6">
      <c r="C265" s="3"/>
      <c r="D265" s="20"/>
      <c r="E265" s="20"/>
      <c r="F265" s="20"/>
    </row>
    <row r="266" spans="3:6">
      <c r="C266" s="3"/>
      <c r="D266" s="20"/>
      <c r="E266" s="20"/>
      <c r="F266" s="20"/>
    </row>
    <row r="267" spans="3:6">
      <c r="C267" s="3"/>
      <c r="D267" s="20"/>
      <c r="E267" s="20"/>
      <c r="F267" s="20"/>
    </row>
    <row r="268" spans="3:6">
      <c r="C268" s="3"/>
      <c r="D268" s="20"/>
      <c r="E268" s="20"/>
      <c r="F268" s="20"/>
    </row>
    <row r="269" spans="3:6">
      <c r="C269" s="3"/>
      <c r="D269" s="20"/>
      <c r="E269" s="20"/>
      <c r="F269" s="20"/>
    </row>
    <row r="270" spans="3:6">
      <c r="C270" s="3"/>
      <c r="D270" s="20"/>
      <c r="E270" s="20"/>
      <c r="F270" s="20"/>
    </row>
    <row r="271" spans="3:6">
      <c r="C271" s="3"/>
      <c r="D271" s="20"/>
      <c r="E271" s="20"/>
      <c r="F271" s="20"/>
    </row>
    <row r="272" spans="3:6">
      <c r="C272" s="3"/>
      <c r="D272" s="20"/>
      <c r="E272" s="20"/>
      <c r="F272" s="20"/>
    </row>
    <row r="273" spans="3:6">
      <c r="C273" s="3"/>
      <c r="D273" s="20"/>
      <c r="E273" s="20"/>
      <c r="F273" s="20"/>
    </row>
    <row r="274" spans="3:6">
      <c r="C274" s="3"/>
      <c r="D274" s="20"/>
      <c r="E274" s="20"/>
      <c r="F274" s="20"/>
    </row>
    <row r="275" spans="3:6">
      <c r="C275" s="3"/>
      <c r="D275" s="20"/>
      <c r="E275" s="20"/>
      <c r="F275" s="20"/>
    </row>
    <row r="276" spans="3:6">
      <c r="C276" s="3"/>
      <c r="D276" s="20"/>
      <c r="E276" s="20"/>
      <c r="F276" s="20"/>
    </row>
    <row r="277" spans="3:6">
      <c r="C277" s="3"/>
      <c r="D277" s="20"/>
      <c r="E277" s="20"/>
      <c r="F277" s="20"/>
    </row>
    <row r="278" spans="3:6">
      <c r="C278" s="3"/>
      <c r="D278" s="20"/>
      <c r="E278" s="20"/>
      <c r="F278" s="20"/>
    </row>
    <row r="279" spans="3:6">
      <c r="C279" s="3"/>
      <c r="D279" s="20"/>
      <c r="E279" s="20"/>
      <c r="F279" s="20"/>
    </row>
    <row r="280" spans="3:6">
      <c r="C280" s="3"/>
      <c r="D280" s="20"/>
      <c r="E280" s="20"/>
      <c r="F280" s="20"/>
    </row>
    <row r="281" spans="3:6">
      <c r="C281" s="3"/>
      <c r="D281" s="20"/>
      <c r="E281" s="20"/>
      <c r="F281" s="20"/>
    </row>
    <row r="282" spans="3:6">
      <c r="C282" s="3"/>
      <c r="D282" s="20"/>
      <c r="E282" s="20"/>
      <c r="F282" s="20"/>
    </row>
    <row r="283" spans="3:6">
      <c r="C283" s="3"/>
      <c r="D283" s="20"/>
      <c r="E283" s="20"/>
      <c r="F283" s="20"/>
    </row>
    <row r="284" spans="3:6">
      <c r="C284" s="3"/>
      <c r="D284" s="20"/>
      <c r="E284" s="20"/>
      <c r="F284" s="20"/>
    </row>
    <row r="285" spans="3:6">
      <c r="C285" s="3"/>
      <c r="D285" s="20"/>
      <c r="E285" s="20"/>
      <c r="F285" s="20"/>
    </row>
    <row r="286" spans="3:6">
      <c r="C286" s="3"/>
      <c r="D286" s="20"/>
      <c r="E286" s="20"/>
      <c r="F286" s="20"/>
    </row>
    <row r="287" spans="3:6">
      <c r="C287" s="3"/>
      <c r="D287" s="20"/>
      <c r="E287" s="20"/>
      <c r="F287" s="20"/>
    </row>
    <row r="288" spans="3:6">
      <c r="C288" s="3"/>
      <c r="D288" s="20"/>
      <c r="E288" s="20"/>
      <c r="F288" s="20"/>
    </row>
    <row r="289" spans="3:6">
      <c r="C289" s="3"/>
      <c r="D289" s="20"/>
      <c r="E289" s="20"/>
      <c r="F289" s="20"/>
    </row>
    <row r="290" spans="3:6">
      <c r="C290" s="3"/>
      <c r="D290" s="20"/>
      <c r="E290" s="20"/>
      <c r="F290" s="20"/>
    </row>
    <row r="291" spans="3:6">
      <c r="C291" s="3"/>
      <c r="D291" s="20"/>
      <c r="E291" s="20"/>
      <c r="F291" s="20"/>
    </row>
    <row r="292" spans="3:6">
      <c r="C292" s="3"/>
      <c r="D292" s="20"/>
      <c r="E292" s="20"/>
      <c r="F292" s="20"/>
    </row>
    <row r="293" spans="3:6">
      <c r="C293" s="3"/>
      <c r="D293" s="20"/>
      <c r="E293" s="20"/>
      <c r="F293" s="20"/>
    </row>
    <row r="294" spans="3:6">
      <c r="C294" s="3"/>
      <c r="D294" s="20"/>
      <c r="E294" s="20"/>
      <c r="F294" s="20"/>
    </row>
    <row r="295" spans="3:6">
      <c r="C295" s="3"/>
      <c r="D295" s="20"/>
      <c r="E295" s="20"/>
      <c r="F295" s="20"/>
    </row>
    <row r="296" spans="3:6">
      <c r="C296" s="3"/>
      <c r="D296" s="20"/>
      <c r="E296" s="20"/>
      <c r="F296" s="20"/>
    </row>
    <row r="297" spans="3:6">
      <c r="C297" s="3"/>
      <c r="D297" s="20"/>
      <c r="E297" s="20"/>
      <c r="F297" s="20"/>
    </row>
    <row r="298" spans="3:6">
      <c r="C298" s="3"/>
      <c r="D298" s="20"/>
      <c r="E298" s="20"/>
      <c r="F298" s="20"/>
    </row>
    <row r="299" spans="3:6">
      <c r="C299" s="3"/>
      <c r="D299" s="20"/>
      <c r="E299" s="20"/>
      <c r="F299" s="20"/>
    </row>
    <row r="300" spans="3:6">
      <c r="C300" s="3"/>
      <c r="D300" s="20"/>
      <c r="E300" s="20"/>
      <c r="F300" s="20"/>
    </row>
    <row r="301" spans="3:6">
      <c r="C301" s="3"/>
      <c r="D301" s="20"/>
      <c r="E301" s="20"/>
      <c r="F301" s="20"/>
    </row>
    <row r="302" spans="3:6">
      <c r="C302" s="3"/>
      <c r="D302" s="20"/>
      <c r="E302" s="20"/>
      <c r="F302" s="20"/>
    </row>
    <row r="303" spans="3:6">
      <c r="C303" s="3"/>
      <c r="D303" s="20"/>
      <c r="E303" s="20"/>
      <c r="F303" s="20"/>
    </row>
    <row r="304" spans="3:6">
      <c r="C304" s="3"/>
      <c r="D304" s="20"/>
      <c r="E304" s="20"/>
      <c r="F304" s="20"/>
    </row>
    <row r="305" spans="3:6">
      <c r="C305" s="3"/>
      <c r="D305" s="20"/>
      <c r="E305" s="20"/>
      <c r="F305" s="20"/>
    </row>
    <row r="306" spans="3:6">
      <c r="C306" s="3"/>
      <c r="D306" s="20"/>
      <c r="E306" s="20"/>
      <c r="F306" s="20"/>
    </row>
    <row r="307" spans="3:6">
      <c r="C307" s="3"/>
      <c r="D307" s="20"/>
      <c r="E307" s="20"/>
      <c r="F307" s="20"/>
    </row>
    <row r="308" spans="3:6">
      <c r="C308" s="3"/>
      <c r="D308" s="20"/>
      <c r="E308" s="20"/>
      <c r="F308" s="20"/>
    </row>
    <row r="309" spans="3:6">
      <c r="C309" s="3"/>
      <c r="D309" s="20"/>
      <c r="E309" s="20"/>
      <c r="F309" s="20"/>
    </row>
    <row r="310" spans="3:6">
      <c r="C310" s="3"/>
      <c r="D310" s="20"/>
      <c r="E310" s="20"/>
      <c r="F310" s="20"/>
    </row>
    <row r="311" spans="3:6">
      <c r="C311" s="3"/>
      <c r="D311" s="20"/>
      <c r="E311" s="20"/>
      <c r="F311" s="20"/>
    </row>
    <row r="312" spans="3:6">
      <c r="C312" s="3"/>
      <c r="D312" s="20"/>
      <c r="E312" s="20"/>
      <c r="F312" s="20"/>
    </row>
    <row r="313" spans="3:6">
      <c r="C313" s="3"/>
      <c r="D313" s="20"/>
      <c r="E313" s="20"/>
      <c r="F313" s="20"/>
    </row>
    <row r="314" spans="3:6">
      <c r="C314" s="3"/>
      <c r="D314" s="20"/>
      <c r="E314" s="20"/>
      <c r="F314" s="20"/>
    </row>
    <row r="315" spans="3:6">
      <c r="C315" s="3"/>
      <c r="D315" s="20"/>
      <c r="E315" s="20"/>
      <c r="F315" s="20"/>
    </row>
    <row r="316" spans="3:6">
      <c r="C316" s="3"/>
      <c r="D316" s="20"/>
      <c r="E316" s="20"/>
      <c r="F316" s="20"/>
    </row>
    <row r="317" spans="3:6">
      <c r="C317" s="3"/>
      <c r="D317" s="20"/>
      <c r="E317" s="20"/>
      <c r="F317" s="20"/>
    </row>
    <row r="318" spans="3:6">
      <c r="C318" s="3"/>
      <c r="D318" s="20"/>
      <c r="E318" s="20"/>
      <c r="F318" s="20"/>
    </row>
    <row r="319" spans="3:6">
      <c r="C319" s="3"/>
      <c r="D319" s="20"/>
      <c r="E319" s="20"/>
      <c r="F319" s="20"/>
    </row>
    <row r="320" spans="3:6">
      <c r="C320" s="3"/>
      <c r="D320" s="20"/>
      <c r="E320" s="20"/>
      <c r="F320" s="20"/>
    </row>
    <row r="321" spans="3:6">
      <c r="C321" s="3"/>
      <c r="D321" s="20"/>
      <c r="E321" s="20"/>
      <c r="F321" s="20"/>
    </row>
    <row r="322" spans="3:6">
      <c r="C322" s="3"/>
      <c r="D322" s="20"/>
      <c r="E322" s="20"/>
      <c r="F322" s="20"/>
    </row>
    <row r="323" spans="3:6">
      <c r="C323" s="3"/>
      <c r="D323" s="20"/>
      <c r="E323" s="20"/>
      <c r="F323" s="20"/>
    </row>
    <row r="324" spans="3:6">
      <c r="C324" s="3"/>
      <c r="D324" s="20"/>
      <c r="E324" s="20"/>
      <c r="F324" s="20"/>
    </row>
    <row r="325" spans="3:6">
      <c r="C325" s="3"/>
      <c r="D325" s="20"/>
      <c r="E325" s="20"/>
      <c r="F325" s="20"/>
    </row>
    <row r="326" spans="3:6">
      <c r="C326" s="3"/>
      <c r="D326" s="20"/>
      <c r="E326" s="20"/>
      <c r="F326" s="20"/>
    </row>
    <row r="327" spans="3:6">
      <c r="C327" s="3"/>
      <c r="D327" s="20"/>
      <c r="E327" s="20"/>
      <c r="F327" s="20"/>
    </row>
    <row r="328" spans="3:6">
      <c r="C328" s="3"/>
      <c r="D328" s="20"/>
      <c r="E328" s="20"/>
      <c r="F328" s="20"/>
    </row>
    <row r="329" spans="3:6">
      <c r="C329" s="3"/>
      <c r="D329" s="20"/>
      <c r="E329" s="20"/>
      <c r="F329" s="20"/>
    </row>
    <row r="330" spans="3:6">
      <c r="C330" s="3"/>
      <c r="D330" s="20"/>
      <c r="E330" s="20"/>
      <c r="F330" s="20"/>
    </row>
    <row r="331" spans="3:6">
      <c r="C331" s="3"/>
      <c r="D331" s="20"/>
      <c r="E331" s="20"/>
      <c r="F331" s="20"/>
    </row>
    <row r="332" spans="3:6">
      <c r="C332" s="3"/>
      <c r="D332" s="20"/>
      <c r="E332" s="20"/>
      <c r="F332" s="20"/>
    </row>
    <row r="333" spans="3:6">
      <c r="C333" s="3"/>
      <c r="D333" s="20"/>
      <c r="E333" s="20"/>
      <c r="F333" s="20"/>
    </row>
    <row r="334" spans="3:6">
      <c r="C334" s="3"/>
      <c r="D334" s="20"/>
      <c r="E334" s="20"/>
      <c r="F334" s="20"/>
    </row>
    <row r="335" spans="3:6">
      <c r="C335" s="3"/>
      <c r="D335" s="20"/>
      <c r="E335" s="20"/>
      <c r="F335" s="20"/>
    </row>
    <row r="336" spans="3:6">
      <c r="C336" s="3"/>
      <c r="D336" s="20"/>
      <c r="E336" s="20"/>
      <c r="F336" s="20"/>
    </row>
    <row r="337" spans="3:6">
      <c r="C337" s="3"/>
      <c r="D337" s="20"/>
      <c r="E337" s="20"/>
      <c r="F337" s="20"/>
    </row>
    <row r="338" spans="3:6">
      <c r="C338" s="3"/>
      <c r="D338" s="20"/>
      <c r="E338" s="20"/>
      <c r="F338" s="20"/>
    </row>
    <row r="339" spans="3:6">
      <c r="C339" s="3"/>
      <c r="D339" s="20"/>
      <c r="E339" s="20"/>
      <c r="F339" s="20"/>
    </row>
    <row r="340" spans="3:6">
      <c r="C340" s="3"/>
      <c r="D340" s="20"/>
      <c r="E340" s="20"/>
      <c r="F340" s="20"/>
    </row>
    <row r="341" spans="3:6">
      <c r="C341" s="3"/>
      <c r="D341" s="20"/>
      <c r="E341" s="20"/>
      <c r="F341" s="20"/>
    </row>
    <row r="342" spans="3:6">
      <c r="C342" s="3"/>
      <c r="D342" s="20"/>
      <c r="E342" s="20"/>
      <c r="F342" s="20"/>
    </row>
    <row r="343" spans="3:6">
      <c r="C343" s="3"/>
      <c r="D343" s="20"/>
      <c r="E343" s="20"/>
      <c r="F343" s="20"/>
    </row>
    <row r="344" spans="3:6">
      <c r="C344" s="3"/>
      <c r="D344" s="20"/>
      <c r="E344" s="20"/>
      <c r="F344" s="20"/>
    </row>
    <row r="345" spans="3:6">
      <c r="C345" s="3"/>
      <c r="D345" s="20"/>
      <c r="E345" s="20"/>
      <c r="F345" s="20"/>
    </row>
    <row r="346" spans="3:6">
      <c r="C346" s="3"/>
      <c r="D346" s="20"/>
      <c r="E346" s="20"/>
      <c r="F346" s="20"/>
    </row>
    <row r="347" spans="3:6">
      <c r="C347" s="3"/>
      <c r="D347" s="20"/>
      <c r="E347" s="20"/>
      <c r="F347" s="20"/>
    </row>
    <row r="348" spans="3:6">
      <c r="C348" s="3"/>
      <c r="D348" s="20"/>
      <c r="E348" s="20"/>
      <c r="F348" s="20"/>
    </row>
    <row r="349" spans="3:6">
      <c r="C349" s="3"/>
      <c r="D349" s="20"/>
      <c r="E349" s="20"/>
      <c r="F349" s="20"/>
    </row>
    <row r="350" spans="3:6">
      <c r="C350" s="3"/>
      <c r="D350" s="20"/>
      <c r="E350" s="20"/>
      <c r="F350" s="20"/>
    </row>
    <row r="351" spans="3:6">
      <c r="C351" s="3"/>
      <c r="D351" s="20"/>
      <c r="E351" s="20"/>
      <c r="F351" s="20"/>
    </row>
    <row r="352" spans="3:6">
      <c r="C352" s="3"/>
      <c r="D352" s="20"/>
      <c r="E352" s="20"/>
      <c r="F352" s="20"/>
    </row>
    <row r="353" spans="3:6">
      <c r="C353" s="3"/>
      <c r="D353" s="20"/>
      <c r="E353" s="20"/>
      <c r="F353" s="20"/>
    </row>
    <row r="354" spans="3:6">
      <c r="C354" s="3"/>
      <c r="D354" s="20"/>
      <c r="E354" s="20"/>
      <c r="F354" s="20"/>
    </row>
    <row r="355" spans="3:6">
      <c r="C355" s="3"/>
      <c r="D355" s="20"/>
      <c r="E355" s="20"/>
      <c r="F355" s="20"/>
    </row>
    <row r="356" spans="3:6">
      <c r="C356" s="3"/>
      <c r="D356" s="20"/>
      <c r="E356" s="20"/>
      <c r="F356" s="20"/>
    </row>
    <row r="357" spans="3:6">
      <c r="C357" s="3"/>
      <c r="D357" s="20"/>
      <c r="E357" s="20"/>
      <c r="F357" s="20"/>
    </row>
    <row r="358" spans="3:6">
      <c r="C358" s="3"/>
      <c r="D358" s="20"/>
      <c r="E358" s="20"/>
      <c r="F358" s="20"/>
    </row>
    <row r="359" spans="3:6">
      <c r="C359" s="3"/>
      <c r="D359" s="20"/>
      <c r="E359" s="20"/>
      <c r="F359" s="20"/>
    </row>
    <row r="360" spans="3:6">
      <c r="C360" s="3"/>
      <c r="D360" s="20"/>
      <c r="E360" s="20"/>
      <c r="F360" s="20"/>
    </row>
    <row r="361" spans="3:6">
      <c r="C361" s="3"/>
      <c r="D361" s="20"/>
      <c r="E361" s="20"/>
      <c r="F361" s="20"/>
    </row>
    <row r="362" spans="3:6">
      <c r="C362" s="3"/>
      <c r="D362" s="20"/>
      <c r="E362" s="20"/>
      <c r="F362" s="20"/>
    </row>
    <row r="363" spans="3:6">
      <c r="C363" s="3"/>
      <c r="D363" s="20"/>
      <c r="E363" s="20"/>
      <c r="F363" s="20"/>
    </row>
    <row r="364" spans="3:6">
      <c r="C364" s="3"/>
      <c r="D364" s="20"/>
      <c r="E364" s="20"/>
      <c r="F364" s="20"/>
    </row>
    <row r="365" spans="3:6">
      <c r="C365" s="3"/>
      <c r="D365" s="20"/>
      <c r="E365" s="20"/>
      <c r="F365" s="20"/>
    </row>
    <row r="366" spans="3:6">
      <c r="C366" s="3"/>
      <c r="D366" s="20"/>
      <c r="E366" s="20"/>
      <c r="F366" s="20"/>
    </row>
    <row r="367" spans="3:6">
      <c r="C367" s="3"/>
      <c r="D367" s="20"/>
      <c r="E367" s="20"/>
      <c r="F367" s="20"/>
    </row>
    <row r="368" spans="3:6">
      <c r="C368" s="3"/>
      <c r="D368" s="20"/>
      <c r="E368" s="20"/>
      <c r="F368" s="20"/>
    </row>
    <row r="369" spans="3:6">
      <c r="C369" s="3"/>
      <c r="D369" s="20"/>
      <c r="E369" s="20"/>
      <c r="F369" s="20"/>
    </row>
    <row r="370" spans="3:6">
      <c r="C370" s="3"/>
      <c r="D370" s="20"/>
      <c r="E370" s="20"/>
      <c r="F370" s="20"/>
    </row>
    <row r="371" spans="3:6">
      <c r="C371" s="3"/>
      <c r="D371" s="20"/>
      <c r="E371" s="20"/>
      <c r="F371" s="20"/>
    </row>
    <row r="372" spans="3:6">
      <c r="C372" s="3"/>
      <c r="D372" s="20"/>
      <c r="E372" s="20"/>
      <c r="F372" s="20"/>
    </row>
    <row r="373" spans="3:6">
      <c r="C373" s="3"/>
      <c r="D373" s="20"/>
      <c r="E373" s="20"/>
      <c r="F373" s="20"/>
    </row>
    <row r="374" spans="3:6">
      <c r="C374" s="3"/>
      <c r="D374" s="20"/>
      <c r="E374" s="20"/>
      <c r="F374" s="20"/>
    </row>
    <row r="375" spans="3:6">
      <c r="C375" s="3"/>
      <c r="D375" s="20"/>
      <c r="E375" s="20"/>
      <c r="F375" s="20"/>
    </row>
    <row r="376" spans="3:6">
      <c r="C376" s="3"/>
      <c r="D376" s="20"/>
      <c r="E376" s="20"/>
      <c r="F376" s="20"/>
    </row>
    <row r="377" spans="3:6">
      <c r="C377" s="3"/>
      <c r="D377" s="20"/>
      <c r="E377" s="20"/>
      <c r="F377" s="20"/>
    </row>
    <row r="378" spans="3:6">
      <c r="C378" s="3"/>
      <c r="D378" s="20"/>
      <c r="E378" s="20"/>
      <c r="F378" s="20"/>
    </row>
    <row r="379" spans="3:6">
      <c r="C379" s="3"/>
      <c r="D379" s="20"/>
      <c r="E379" s="20"/>
      <c r="F379" s="20"/>
    </row>
    <row r="380" spans="3:6">
      <c r="C380" s="3"/>
      <c r="D380" s="20"/>
      <c r="E380" s="20"/>
      <c r="F380" s="20"/>
    </row>
    <row r="381" spans="3:6">
      <c r="C381" s="3"/>
      <c r="D381" s="20"/>
      <c r="E381" s="20"/>
      <c r="F381" s="20"/>
    </row>
    <row r="382" spans="3:6">
      <c r="C382" s="3"/>
      <c r="D382" s="20"/>
      <c r="E382" s="20"/>
      <c r="F382" s="20"/>
    </row>
    <row r="383" spans="3:6">
      <c r="C383" s="3"/>
      <c r="D383" s="20"/>
      <c r="E383" s="20"/>
      <c r="F383" s="20"/>
    </row>
    <row r="384" spans="3:6">
      <c r="C384" s="3"/>
      <c r="D384" s="20"/>
      <c r="E384" s="20"/>
      <c r="F384" s="20"/>
    </row>
    <row r="385" spans="3:6">
      <c r="C385" s="3"/>
      <c r="D385" s="20"/>
      <c r="E385" s="20"/>
      <c r="F385" s="20"/>
    </row>
    <row r="386" spans="3:6">
      <c r="C386" s="3"/>
      <c r="D386" s="20"/>
      <c r="E386" s="20"/>
      <c r="F386" s="20"/>
    </row>
    <row r="387" spans="3:6">
      <c r="C387" s="3"/>
      <c r="D387" s="20"/>
      <c r="E387" s="20"/>
      <c r="F387" s="20"/>
    </row>
    <row r="388" spans="3:6">
      <c r="C388" s="3"/>
      <c r="D388" s="20"/>
      <c r="E388" s="20"/>
      <c r="F388" s="20"/>
    </row>
    <row r="389" spans="3:6">
      <c r="C389" s="3"/>
      <c r="D389" s="20"/>
      <c r="E389" s="20"/>
      <c r="F389" s="20"/>
    </row>
    <row r="390" spans="3:6">
      <c r="C390" s="3"/>
      <c r="D390" s="20"/>
      <c r="E390" s="20"/>
      <c r="F390" s="20"/>
    </row>
    <row r="391" spans="3:6">
      <c r="C391" s="3"/>
      <c r="D391" s="20"/>
      <c r="E391" s="20"/>
      <c r="F391" s="20"/>
    </row>
    <row r="392" spans="3:6">
      <c r="C392" s="3"/>
      <c r="D392" s="20"/>
      <c r="E392" s="20"/>
      <c r="F392" s="20"/>
    </row>
    <row r="393" spans="3:6">
      <c r="C393" s="3"/>
      <c r="D393" s="20"/>
      <c r="E393" s="20"/>
      <c r="F393" s="20"/>
    </row>
    <row r="394" spans="3:6">
      <c r="C394" s="3"/>
      <c r="D394" s="20"/>
      <c r="E394" s="20"/>
      <c r="F394" s="20"/>
    </row>
    <row r="395" spans="3:6">
      <c r="C395" s="3"/>
      <c r="D395" s="20"/>
      <c r="E395" s="20"/>
      <c r="F395" s="20"/>
    </row>
    <row r="396" spans="3:6">
      <c r="C396" s="3"/>
      <c r="D396" s="20"/>
      <c r="E396" s="20"/>
      <c r="F396" s="20"/>
    </row>
    <row r="397" spans="3:6">
      <c r="C397" s="3"/>
      <c r="D397" s="20"/>
      <c r="E397" s="20"/>
      <c r="F397" s="20"/>
    </row>
    <row r="398" spans="3:6">
      <c r="C398" s="3"/>
      <c r="D398" s="20"/>
      <c r="E398" s="20"/>
      <c r="F398" s="20"/>
    </row>
    <row r="399" spans="3:6">
      <c r="C399" s="3"/>
      <c r="D399" s="20"/>
      <c r="E399" s="20"/>
      <c r="F399" s="20"/>
    </row>
    <row r="400" spans="3:6">
      <c r="C400" s="3"/>
      <c r="D400" s="20"/>
      <c r="E400" s="20"/>
      <c r="F400" s="20"/>
    </row>
    <row r="401" spans="3:6">
      <c r="C401" s="3"/>
      <c r="D401" s="20"/>
      <c r="E401" s="20"/>
      <c r="F401" s="20"/>
    </row>
    <row r="402" spans="3:6">
      <c r="C402" s="3"/>
      <c r="D402" s="20"/>
      <c r="E402" s="20"/>
      <c r="F402" s="20"/>
    </row>
    <row r="403" spans="3:6">
      <c r="C403" s="3"/>
      <c r="D403" s="20"/>
      <c r="E403" s="20"/>
      <c r="F403" s="20"/>
    </row>
    <row r="404" spans="3:6">
      <c r="C404" s="3"/>
      <c r="D404" s="20"/>
      <c r="E404" s="20"/>
      <c r="F404" s="20"/>
    </row>
    <row r="405" spans="3:6">
      <c r="C405" s="3"/>
      <c r="D405" s="20"/>
      <c r="E405" s="20"/>
      <c r="F405" s="20"/>
    </row>
    <row r="406" spans="3:6">
      <c r="C406" s="3"/>
      <c r="D406" s="20"/>
      <c r="E406" s="20"/>
      <c r="F406" s="20"/>
    </row>
    <row r="407" spans="3:6">
      <c r="C407" s="3"/>
      <c r="D407" s="20"/>
      <c r="E407" s="20"/>
      <c r="F407" s="20"/>
    </row>
    <row r="408" spans="3:6">
      <c r="C408" s="3"/>
      <c r="D408" s="20"/>
      <c r="E408" s="20"/>
      <c r="F408" s="20"/>
    </row>
    <row r="409" spans="3:6">
      <c r="C409" s="3"/>
      <c r="D409" s="20"/>
      <c r="E409" s="20"/>
      <c r="F409" s="20"/>
    </row>
    <row r="410" spans="3:6">
      <c r="C410" s="3"/>
      <c r="D410" s="20"/>
      <c r="E410" s="20"/>
      <c r="F410" s="20"/>
    </row>
    <row r="411" spans="3:6">
      <c r="C411" s="3"/>
      <c r="D411" s="20"/>
      <c r="E411" s="20"/>
      <c r="F411" s="20"/>
    </row>
    <row r="412" spans="3:6">
      <c r="C412" s="3"/>
      <c r="D412" s="20"/>
      <c r="E412" s="20"/>
      <c r="F412" s="20"/>
    </row>
    <row r="413" spans="3:6">
      <c r="C413" s="3"/>
      <c r="D413" s="20"/>
      <c r="E413" s="20"/>
      <c r="F413" s="20"/>
    </row>
    <row r="414" spans="3:6">
      <c r="C414" s="3"/>
      <c r="D414" s="20"/>
      <c r="E414" s="20"/>
      <c r="F414" s="20"/>
    </row>
    <row r="415" spans="3:6">
      <c r="C415" s="3"/>
      <c r="D415" s="20"/>
      <c r="E415" s="20"/>
      <c r="F415" s="20"/>
    </row>
    <row r="416" spans="3:6">
      <c r="C416" s="3"/>
      <c r="D416" s="20"/>
      <c r="E416" s="20"/>
      <c r="F416" s="20"/>
    </row>
    <row r="417" spans="3:6">
      <c r="C417" s="3"/>
      <c r="D417" s="20"/>
      <c r="E417" s="20"/>
      <c r="F417" s="20"/>
    </row>
    <row r="418" spans="3:6">
      <c r="C418" s="3"/>
      <c r="D418" s="20"/>
      <c r="E418" s="20"/>
      <c r="F418" s="20"/>
    </row>
    <row r="419" spans="3:6">
      <c r="C419" s="3"/>
      <c r="D419" s="20"/>
      <c r="E419" s="20"/>
      <c r="F419" s="20"/>
    </row>
    <row r="420" spans="3:6">
      <c r="C420" s="3"/>
      <c r="D420" s="20"/>
      <c r="E420" s="20"/>
      <c r="F420" s="20"/>
    </row>
    <row r="421" spans="3:6">
      <c r="C421" s="3"/>
      <c r="D421" s="20"/>
      <c r="E421" s="20"/>
      <c r="F421" s="20"/>
    </row>
    <row r="422" spans="3:6">
      <c r="C422" s="3"/>
      <c r="D422" s="20"/>
      <c r="E422" s="20"/>
      <c r="F422" s="20"/>
    </row>
    <row r="423" spans="3:6">
      <c r="C423" s="3"/>
      <c r="D423" s="20"/>
      <c r="E423" s="20"/>
      <c r="F423" s="20"/>
    </row>
    <row r="424" spans="3:6">
      <c r="C424" s="3"/>
      <c r="D424" s="20"/>
      <c r="E424" s="20"/>
      <c r="F424" s="20"/>
    </row>
    <row r="425" spans="3:6">
      <c r="C425" s="3"/>
      <c r="D425" s="20"/>
      <c r="E425" s="20"/>
      <c r="F425" s="20"/>
    </row>
    <row r="426" spans="3:6">
      <c r="C426" s="3"/>
      <c r="D426" s="20"/>
      <c r="E426" s="20"/>
      <c r="F426" s="20"/>
    </row>
    <row r="427" spans="3:6">
      <c r="C427" s="3"/>
      <c r="D427" s="20"/>
      <c r="E427" s="20"/>
      <c r="F427" s="20"/>
    </row>
    <row r="428" spans="3:6">
      <c r="C428" s="3"/>
      <c r="D428" s="20"/>
      <c r="E428" s="20"/>
      <c r="F428" s="20"/>
    </row>
    <row r="429" spans="3:6">
      <c r="C429" s="3"/>
      <c r="D429" s="20"/>
      <c r="E429" s="20"/>
      <c r="F429" s="20"/>
    </row>
    <row r="430" spans="3:6">
      <c r="C430" s="3"/>
      <c r="D430" s="20"/>
      <c r="E430" s="20"/>
      <c r="F430" s="20"/>
    </row>
    <row r="431" spans="3:6">
      <c r="C431" s="3"/>
      <c r="D431" s="20"/>
      <c r="E431" s="20"/>
      <c r="F431" s="20"/>
    </row>
    <row r="432" spans="3:6">
      <c r="C432" s="3"/>
      <c r="D432" s="20"/>
      <c r="E432" s="20"/>
      <c r="F432" s="20"/>
    </row>
    <row r="433" spans="3:6">
      <c r="C433" s="3"/>
      <c r="D433" s="20"/>
      <c r="E433" s="20"/>
      <c r="F433" s="20"/>
    </row>
    <row r="434" spans="3:6">
      <c r="C434" s="3"/>
      <c r="D434" s="20"/>
      <c r="E434" s="20"/>
      <c r="F434" s="20"/>
    </row>
    <row r="435" spans="3:6">
      <c r="C435" s="3"/>
      <c r="D435" s="20"/>
      <c r="E435" s="20"/>
      <c r="F435" s="20"/>
    </row>
    <row r="436" spans="3:6">
      <c r="C436" s="3"/>
      <c r="D436" s="20"/>
      <c r="E436" s="20"/>
      <c r="F436" s="20"/>
    </row>
    <row r="437" spans="3:6">
      <c r="C437" s="3"/>
      <c r="D437" s="20"/>
      <c r="E437" s="20"/>
      <c r="F437" s="20"/>
    </row>
    <row r="438" spans="3:6">
      <c r="C438" s="3"/>
      <c r="D438" s="20"/>
      <c r="E438" s="20"/>
      <c r="F438" s="20"/>
    </row>
    <row r="439" spans="3:6">
      <c r="C439" s="3"/>
      <c r="D439" s="20"/>
      <c r="E439" s="20"/>
      <c r="F439" s="20"/>
    </row>
    <row r="440" spans="3:6">
      <c r="C440" s="3"/>
      <c r="D440" s="20"/>
      <c r="E440" s="20"/>
      <c r="F440" s="20"/>
    </row>
    <row r="441" spans="3:6">
      <c r="C441" s="3"/>
      <c r="D441" s="20"/>
      <c r="E441" s="20"/>
      <c r="F441" s="20"/>
    </row>
    <row r="442" spans="3:6">
      <c r="C442" s="3"/>
      <c r="D442" s="20"/>
      <c r="E442" s="20"/>
      <c r="F442" s="20"/>
    </row>
    <row r="443" spans="3:6">
      <c r="C443" s="3"/>
      <c r="D443" s="20"/>
      <c r="E443" s="20"/>
      <c r="F443" s="20"/>
    </row>
    <row r="444" spans="3:6">
      <c r="C444" s="3"/>
      <c r="D444" s="20"/>
      <c r="E444" s="20"/>
      <c r="F444" s="20"/>
    </row>
    <row r="445" spans="3:6">
      <c r="C445" s="3"/>
      <c r="D445" s="20"/>
      <c r="E445" s="20"/>
      <c r="F445" s="20"/>
    </row>
    <row r="446" spans="3:6">
      <c r="C446" s="3"/>
      <c r="D446" s="20"/>
      <c r="E446" s="20"/>
      <c r="F446" s="20"/>
    </row>
    <row r="447" spans="3:6">
      <c r="C447" s="3"/>
      <c r="D447" s="20"/>
      <c r="E447" s="20"/>
      <c r="F447" s="20"/>
    </row>
    <row r="448" spans="3:6">
      <c r="C448" s="3"/>
      <c r="D448" s="20"/>
      <c r="E448" s="20"/>
      <c r="F448" s="20"/>
    </row>
    <row r="449" spans="3:6">
      <c r="C449" s="3"/>
      <c r="D449" s="20"/>
      <c r="E449" s="20"/>
      <c r="F449" s="20"/>
    </row>
    <row r="450" spans="3:6">
      <c r="C450" s="3"/>
      <c r="D450" s="20"/>
      <c r="E450" s="20"/>
      <c r="F450" s="20"/>
    </row>
    <row r="451" spans="3:6">
      <c r="C451" s="3"/>
      <c r="D451" s="20"/>
      <c r="E451" s="20"/>
      <c r="F451" s="20"/>
    </row>
    <row r="452" spans="3:6">
      <c r="C452" s="3"/>
      <c r="D452" s="20"/>
      <c r="E452" s="20"/>
      <c r="F452" s="20"/>
    </row>
    <row r="453" spans="3:6">
      <c r="C453" s="3"/>
      <c r="D453" s="20"/>
      <c r="E453" s="20"/>
      <c r="F453" s="20"/>
    </row>
    <row r="454" spans="3:6">
      <c r="C454" s="3"/>
      <c r="D454" s="20"/>
      <c r="E454" s="20"/>
      <c r="F454" s="20"/>
    </row>
    <row r="455" spans="3:6">
      <c r="C455" s="3"/>
      <c r="D455" s="20"/>
      <c r="E455" s="20"/>
      <c r="F455" s="20"/>
    </row>
    <row r="456" spans="3:6">
      <c r="C456" s="3"/>
      <c r="D456" s="20"/>
      <c r="E456" s="20"/>
      <c r="F456" s="20"/>
    </row>
    <row r="457" spans="3:6">
      <c r="C457" s="3"/>
      <c r="D457" s="20"/>
      <c r="E457" s="20"/>
      <c r="F457" s="20"/>
    </row>
    <row r="458" spans="3:6">
      <c r="C458" s="3"/>
      <c r="D458" s="20"/>
      <c r="E458" s="20"/>
      <c r="F458" s="20"/>
    </row>
    <row r="459" spans="3:6">
      <c r="C459" s="3"/>
      <c r="D459" s="20"/>
      <c r="E459" s="20"/>
      <c r="F459" s="20"/>
    </row>
    <row r="460" spans="3:6">
      <c r="C460" s="3"/>
      <c r="D460" s="20"/>
      <c r="E460" s="20"/>
      <c r="F460" s="20"/>
    </row>
    <row r="461" spans="3:6">
      <c r="C461" s="3"/>
      <c r="D461" s="20"/>
      <c r="E461" s="20"/>
      <c r="F461" s="20"/>
    </row>
    <row r="462" spans="3:6">
      <c r="C462" s="3"/>
      <c r="D462" s="20"/>
      <c r="E462" s="20"/>
      <c r="F462" s="20"/>
    </row>
    <row r="463" spans="3:6">
      <c r="C463" s="3"/>
      <c r="D463" s="20"/>
      <c r="E463" s="20"/>
      <c r="F463" s="20"/>
    </row>
    <row r="464" spans="3:6">
      <c r="C464" s="3"/>
      <c r="D464" s="20"/>
      <c r="E464" s="20"/>
      <c r="F464" s="20"/>
    </row>
    <row r="465" spans="3:6">
      <c r="C465" s="3"/>
      <c r="D465" s="20"/>
      <c r="E465" s="20"/>
      <c r="F465" s="20"/>
    </row>
    <row r="466" spans="3:6">
      <c r="C466" s="3"/>
      <c r="D466" s="20"/>
      <c r="E466" s="20"/>
      <c r="F466" s="20"/>
    </row>
    <row r="467" spans="3:6">
      <c r="C467" s="3"/>
      <c r="D467" s="20"/>
      <c r="E467" s="20"/>
      <c r="F467" s="20"/>
    </row>
    <row r="468" spans="3:6">
      <c r="C468" s="3"/>
      <c r="D468" s="20"/>
      <c r="E468" s="20"/>
      <c r="F468" s="20"/>
    </row>
    <row r="469" spans="3:6">
      <c r="C469" s="3"/>
      <c r="D469" s="20"/>
      <c r="E469" s="20"/>
      <c r="F469" s="20"/>
    </row>
    <row r="470" spans="3:6">
      <c r="C470" s="3"/>
      <c r="D470" s="20"/>
      <c r="E470" s="20"/>
      <c r="F470" s="20"/>
    </row>
    <row r="471" spans="3:6">
      <c r="C471" s="3"/>
      <c r="D471" s="20"/>
      <c r="E471" s="20"/>
      <c r="F471" s="20"/>
    </row>
    <row r="472" spans="3:6">
      <c r="C472" s="3"/>
      <c r="D472" s="20"/>
      <c r="E472" s="20"/>
      <c r="F472" s="20"/>
    </row>
    <row r="473" spans="3:6">
      <c r="C473" s="3"/>
      <c r="D473" s="20"/>
      <c r="E473" s="20"/>
      <c r="F473" s="20"/>
    </row>
    <row r="474" spans="3:6">
      <c r="C474" s="3"/>
      <c r="D474" s="20"/>
      <c r="E474" s="20"/>
      <c r="F474" s="20"/>
    </row>
    <row r="475" spans="3:6">
      <c r="C475" s="3"/>
      <c r="D475" s="20"/>
      <c r="E475" s="20"/>
      <c r="F475" s="20"/>
    </row>
    <row r="476" spans="3:6">
      <c r="C476" s="3"/>
      <c r="D476" s="20"/>
      <c r="E476" s="20"/>
      <c r="F476" s="20"/>
    </row>
    <row r="477" spans="3:6">
      <c r="C477" s="3"/>
      <c r="D477" s="20"/>
      <c r="E477" s="20"/>
      <c r="F477" s="20"/>
    </row>
    <row r="478" spans="3:6">
      <c r="C478" s="3"/>
      <c r="D478" s="20"/>
      <c r="E478" s="20"/>
      <c r="F478" s="20"/>
    </row>
    <row r="479" spans="3:6">
      <c r="C479" s="3"/>
      <c r="D479" s="20"/>
      <c r="E479" s="20"/>
      <c r="F479" s="20"/>
    </row>
    <row r="480" spans="3:6">
      <c r="C480" s="3"/>
      <c r="D480" s="20"/>
      <c r="E480" s="20"/>
      <c r="F480" s="20"/>
    </row>
    <row r="481" spans="3:6">
      <c r="C481" s="3"/>
      <c r="D481" s="20"/>
      <c r="E481" s="20"/>
      <c r="F481" s="20"/>
    </row>
    <row r="482" spans="3:6">
      <c r="C482" s="3"/>
      <c r="D482" s="20"/>
      <c r="E482" s="20"/>
      <c r="F482" s="20"/>
    </row>
    <row r="483" spans="3:6">
      <c r="C483" s="3"/>
      <c r="D483" s="20"/>
      <c r="E483" s="20"/>
      <c r="F483" s="20"/>
    </row>
    <row r="484" spans="3:6">
      <c r="C484" s="3"/>
      <c r="D484" s="20"/>
      <c r="E484" s="20"/>
      <c r="F484" s="20"/>
    </row>
    <row r="485" spans="3:6">
      <c r="C485" s="3"/>
      <c r="D485" s="20"/>
      <c r="E485" s="20"/>
      <c r="F485" s="20"/>
    </row>
    <row r="486" spans="3:6">
      <c r="C486" s="3"/>
      <c r="D486" s="20"/>
      <c r="E486" s="20"/>
      <c r="F486" s="20"/>
    </row>
    <row r="487" spans="3:6">
      <c r="C487" s="3"/>
      <c r="D487" s="20"/>
      <c r="E487" s="20"/>
      <c r="F487" s="20"/>
    </row>
    <row r="488" spans="3:6">
      <c r="C488" s="3"/>
      <c r="D488" s="20"/>
      <c r="E488" s="20"/>
      <c r="F488" s="20"/>
    </row>
    <row r="489" spans="3:6">
      <c r="C489" s="3"/>
      <c r="D489" s="20"/>
      <c r="E489" s="20"/>
      <c r="F489" s="20"/>
    </row>
    <row r="490" spans="3:6">
      <c r="C490" s="3"/>
      <c r="D490" s="20"/>
      <c r="E490" s="20"/>
      <c r="F490" s="20"/>
    </row>
    <row r="491" spans="3:6">
      <c r="C491" s="3"/>
      <c r="D491" s="20"/>
      <c r="E491" s="20"/>
      <c r="F491" s="20"/>
    </row>
    <row r="492" spans="3:6">
      <c r="C492" s="3"/>
      <c r="D492" s="20"/>
      <c r="E492" s="20"/>
      <c r="F492" s="20"/>
    </row>
    <row r="493" spans="3:6">
      <c r="C493" s="3"/>
      <c r="D493" s="20"/>
      <c r="E493" s="20"/>
      <c r="F493" s="20"/>
    </row>
    <row r="494" spans="3:6">
      <c r="C494" s="3"/>
      <c r="D494" s="20"/>
      <c r="E494" s="20"/>
      <c r="F494" s="20"/>
    </row>
    <row r="495" spans="3:6">
      <c r="C495" s="3"/>
      <c r="D495" s="20"/>
      <c r="E495" s="20"/>
      <c r="F495" s="20"/>
    </row>
    <row r="496" spans="3:6">
      <c r="C496" s="3"/>
      <c r="D496" s="20"/>
      <c r="E496" s="20"/>
      <c r="F496" s="20"/>
    </row>
    <row r="497" spans="3:6">
      <c r="C497" s="3"/>
      <c r="D497" s="20"/>
      <c r="E497" s="20"/>
      <c r="F497" s="20"/>
    </row>
    <row r="498" spans="3:6">
      <c r="C498" s="3"/>
      <c r="D498" s="20"/>
      <c r="E498" s="20"/>
      <c r="F498" s="20"/>
    </row>
    <row r="499" spans="3:6">
      <c r="C499" s="3"/>
      <c r="D499" s="20"/>
      <c r="E499" s="20"/>
      <c r="F499" s="20"/>
    </row>
    <row r="500" spans="3:6">
      <c r="C500" s="3"/>
      <c r="D500" s="20"/>
      <c r="E500" s="20"/>
      <c r="F500" s="20"/>
    </row>
    <row r="501" spans="3:6">
      <c r="C501" s="3"/>
      <c r="D501" s="20"/>
      <c r="E501" s="20"/>
      <c r="F501" s="20"/>
    </row>
    <row r="502" spans="3:6">
      <c r="C502" s="3"/>
      <c r="D502" s="20"/>
      <c r="E502" s="20"/>
      <c r="F502" s="20"/>
    </row>
    <row r="503" spans="3:6">
      <c r="C503" s="3"/>
      <c r="D503" s="20"/>
      <c r="E503" s="20"/>
      <c r="F503" s="20"/>
    </row>
    <row r="504" spans="3:6">
      <c r="C504" s="3"/>
      <c r="D504" s="20"/>
      <c r="E504" s="20"/>
      <c r="F504" s="20"/>
    </row>
    <row r="505" spans="3:6">
      <c r="C505" s="3"/>
      <c r="D505" s="20"/>
      <c r="E505" s="20"/>
      <c r="F505" s="20"/>
    </row>
    <row r="506" spans="3:6">
      <c r="C506" s="3"/>
      <c r="D506" s="20"/>
      <c r="E506" s="20"/>
      <c r="F506" s="20"/>
    </row>
    <row r="507" spans="3:6">
      <c r="C507" s="3"/>
      <c r="D507" s="20"/>
      <c r="E507" s="20"/>
      <c r="F507" s="20"/>
    </row>
    <row r="508" spans="3:6">
      <c r="C508" s="3"/>
      <c r="D508" s="20"/>
      <c r="E508" s="20"/>
      <c r="F508" s="20"/>
    </row>
    <row r="509" spans="3:6">
      <c r="C509" s="3"/>
      <c r="D509" s="20"/>
      <c r="E509" s="20"/>
      <c r="F509" s="20"/>
    </row>
    <row r="510" spans="3:6">
      <c r="C510" s="3"/>
      <c r="D510" s="20"/>
      <c r="E510" s="20"/>
      <c r="F510" s="20"/>
    </row>
    <row r="511" spans="3:6">
      <c r="C511" s="3"/>
      <c r="D511" s="20"/>
      <c r="E511" s="20"/>
      <c r="F511" s="20"/>
    </row>
    <row r="512" spans="3:6">
      <c r="C512" s="3"/>
      <c r="D512" s="20"/>
      <c r="E512" s="20"/>
      <c r="F512" s="20"/>
    </row>
    <row r="513" spans="3:6">
      <c r="C513" s="3"/>
      <c r="D513" s="20"/>
      <c r="E513" s="20"/>
      <c r="F513" s="20"/>
    </row>
    <row r="514" spans="3:6">
      <c r="C514" s="3"/>
      <c r="D514" s="20"/>
      <c r="E514" s="20"/>
      <c r="F514" s="20"/>
    </row>
    <row r="515" spans="3:6">
      <c r="C515" s="3"/>
      <c r="D515" s="20"/>
      <c r="E515" s="20"/>
      <c r="F515" s="20"/>
    </row>
    <row r="516" spans="3:6">
      <c r="C516" s="3"/>
      <c r="D516" s="20"/>
      <c r="E516" s="20"/>
      <c r="F516" s="20"/>
    </row>
    <row r="517" spans="3:6">
      <c r="C517" s="3"/>
      <c r="D517" s="20"/>
      <c r="E517" s="20"/>
      <c r="F517" s="20"/>
    </row>
    <row r="518" spans="3:6">
      <c r="C518" s="3"/>
      <c r="D518" s="20"/>
      <c r="E518" s="20"/>
      <c r="F518" s="20"/>
    </row>
    <row r="519" spans="3:6">
      <c r="C519" s="3"/>
      <c r="D519" s="20"/>
      <c r="E519" s="20"/>
      <c r="F519" s="20"/>
    </row>
    <row r="520" spans="3:6">
      <c r="C520" s="3"/>
      <c r="D520" s="20"/>
      <c r="E520" s="20"/>
      <c r="F520" s="20"/>
    </row>
    <row r="521" spans="3:6">
      <c r="C521" s="3"/>
      <c r="D521" s="20"/>
      <c r="E521" s="20"/>
      <c r="F521" s="20"/>
    </row>
    <row r="522" spans="3:6">
      <c r="C522" s="3"/>
      <c r="D522" s="20"/>
      <c r="E522" s="20"/>
      <c r="F522" s="20"/>
    </row>
    <row r="523" spans="3:6">
      <c r="C523" s="3"/>
      <c r="D523" s="20"/>
      <c r="E523" s="20"/>
      <c r="F523" s="20"/>
    </row>
    <row r="524" spans="3:6">
      <c r="C524" s="3"/>
      <c r="D524" s="20"/>
      <c r="E524" s="20"/>
      <c r="F524" s="20"/>
    </row>
    <row r="525" spans="3:6">
      <c r="C525" s="3"/>
      <c r="D525" s="20"/>
      <c r="E525" s="20"/>
      <c r="F525" s="20"/>
    </row>
    <row r="526" spans="3:6">
      <c r="C526" s="3"/>
      <c r="D526" s="20"/>
      <c r="E526" s="20"/>
      <c r="F526" s="20"/>
    </row>
    <row r="527" spans="3:6">
      <c r="C527" s="3"/>
      <c r="D527" s="20"/>
      <c r="E527" s="20"/>
      <c r="F527" s="20"/>
    </row>
    <row r="528" spans="3:6">
      <c r="C528" s="3"/>
      <c r="D528" s="20"/>
      <c r="E528" s="20"/>
      <c r="F528" s="20"/>
    </row>
    <row r="529" spans="3:6">
      <c r="C529" s="3"/>
      <c r="D529" s="20"/>
      <c r="E529" s="20"/>
      <c r="F529" s="20"/>
    </row>
    <row r="530" spans="3:6">
      <c r="C530" s="3"/>
      <c r="D530" s="20"/>
      <c r="E530" s="20"/>
      <c r="F530" s="20"/>
    </row>
    <row r="531" spans="3:6">
      <c r="C531" s="3"/>
      <c r="D531" s="20"/>
      <c r="E531" s="20"/>
      <c r="F531" s="20"/>
    </row>
    <row r="532" spans="3:6">
      <c r="C532" s="3"/>
      <c r="D532" s="20"/>
      <c r="E532" s="20"/>
      <c r="F532" s="20"/>
    </row>
    <row r="533" spans="3:6">
      <c r="C533" s="3"/>
      <c r="D533" s="20"/>
      <c r="E533" s="20"/>
      <c r="F533" s="20"/>
    </row>
    <row r="534" spans="3:6">
      <c r="C534" s="3"/>
      <c r="D534" s="20"/>
      <c r="E534" s="20"/>
      <c r="F534" s="20"/>
    </row>
    <row r="535" spans="3:6">
      <c r="C535" s="3"/>
      <c r="D535" s="20"/>
      <c r="E535" s="20"/>
      <c r="F535" s="20"/>
    </row>
    <row r="536" spans="3:6">
      <c r="C536" s="3"/>
      <c r="D536" s="20"/>
      <c r="E536" s="20"/>
      <c r="F536" s="20"/>
    </row>
    <row r="537" spans="3:6">
      <c r="C537" s="3"/>
      <c r="D537" s="20"/>
      <c r="E537" s="20"/>
      <c r="F537" s="20"/>
    </row>
    <row r="538" spans="3:6">
      <c r="C538" s="3"/>
      <c r="D538" s="20"/>
      <c r="E538" s="20"/>
      <c r="F538" s="20"/>
    </row>
    <row r="539" spans="3:6">
      <c r="C539" s="3"/>
      <c r="D539" s="20"/>
      <c r="E539" s="20"/>
      <c r="F539" s="20"/>
    </row>
    <row r="540" spans="3:6">
      <c r="C540" s="3"/>
      <c r="D540" s="20"/>
      <c r="E540" s="20"/>
      <c r="F540" s="20"/>
    </row>
    <row r="541" spans="3:6">
      <c r="C541" s="3"/>
      <c r="D541" s="20"/>
      <c r="E541" s="20"/>
      <c r="F541" s="20"/>
    </row>
    <row r="542" spans="3:6">
      <c r="C542" s="3"/>
      <c r="D542" s="20"/>
      <c r="E542" s="20"/>
      <c r="F542" s="20"/>
    </row>
    <row r="543" spans="3:6">
      <c r="C543" s="3"/>
      <c r="D543" s="20"/>
      <c r="E543" s="20"/>
      <c r="F543" s="20"/>
    </row>
    <row r="544" spans="3:6">
      <c r="C544" s="3"/>
      <c r="D544" s="20"/>
      <c r="E544" s="20"/>
      <c r="F544" s="20"/>
    </row>
    <row r="545" spans="3:6">
      <c r="C545" s="3"/>
      <c r="D545" s="20"/>
      <c r="E545" s="20"/>
      <c r="F545" s="20"/>
    </row>
    <row r="546" spans="3:6">
      <c r="C546" s="3"/>
      <c r="D546" s="20"/>
      <c r="E546" s="20"/>
      <c r="F546" s="20"/>
    </row>
    <row r="547" spans="3:6">
      <c r="C547" s="3"/>
      <c r="D547" s="20"/>
      <c r="E547" s="20"/>
      <c r="F547" s="20"/>
    </row>
    <row r="548" spans="3:6">
      <c r="C548" s="3"/>
      <c r="D548" s="20"/>
      <c r="E548" s="20"/>
      <c r="F548" s="20"/>
    </row>
    <row r="549" spans="3:6">
      <c r="C549" s="3"/>
      <c r="D549" s="20"/>
      <c r="E549" s="20"/>
      <c r="F549" s="20"/>
    </row>
    <row r="550" spans="3:6">
      <c r="C550" s="3"/>
      <c r="D550" s="20"/>
      <c r="E550" s="20"/>
      <c r="F550" s="20"/>
    </row>
    <row r="551" spans="3:6">
      <c r="C551" s="3"/>
      <c r="D551" s="20"/>
      <c r="E551" s="20"/>
      <c r="F551" s="20"/>
    </row>
    <row r="552" spans="3:6">
      <c r="C552" s="3"/>
      <c r="D552" s="20"/>
      <c r="E552" s="20"/>
      <c r="F552" s="20"/>
    </row>
    <row r="553" spans="3:6">
      <c r="C553" s="3"/>
      <c r="D553" s="20"/>
      <c r="E553" s="20"/>
      <c r="F553" s="20"/>
    </row>
    <row r="554" spans="3:6">
      <c r="C554" s="3"/>
      <c r="D554" s="20"/>
      <c r="E554" s="20"/>
      <c r="F554" s="20"/>
    </row>
    <row r="555" spans="3:6">
      <c r="C555" s="3"/>
      <c r="D555" s="20"/>
      <c r="E555" s="20"/>
      <c r="F555" s="20"/>
    </row>
    <row r="556" spans="3:6">
      <c r="C556" s="3"/>
      <c r="D556" s="20"/>
      <c r="E556" s="20"/>
      <c r="F556" s="20"/>
    </row>
    <row r="557" spans="3:6">
      <c r="C557" s="3"/>
      <c r="D557" s="20"/>
      <c r="E557" s="20"/>
      <c r="F557" s="20"/>
    </row>
    <row r="558" spans="3:6">
      <c r="C558" s="3"/>
      <c r="D558" s="20"/>
      <c r="E558" s="20"/>
      <c r="F558" s="20"/>
    </row>
    <row r="559" spans="3:6">
      <c r="C559" s="3"/>
      <c r="D559" s="20"/>
      <c r="E559" s="20"/>
      <c r="F559" s="20"/>
    </row>
    <row r="560" spans="3:6">
      <c r="C560" s="3"/>
      <c r="D560" s="20"/>
      <c r="E560" s="20"/>
      <c r="F560" s="20"/>
    </row>
    <row r="561" spans="3:6">
      <c r="C561" s="3"/>
      <c r="D561" s="20"/>
      <c r="E561" s="20"/>
      <c r="F561" s="20"/>
    </row>
    <row r="562" spans="3:6">
      <c r="C562" s="3"/>
      <c r="D562" s="20"/>
      <c r="E562" s="20"/>
      <c r="F562" s="20"/>
    </row>
    <row r="563" spans="3:6">
      <c r="C563" s="3"/>
      <c r="D563" s="20"/>
      <c r="E563" s="20"/>
      <c r="F563" s="20"/>
    </row>
    <row r="564" spans="3:6">
      <c r="C564" s="3"/>
      <c r="D564" s="20"/>
      <c r="E564" s="20"/>
      <c r="F564" s="20"/>
    </row>
    <row r="565" spans="3:6">
      <c r="C565" s="3"/>
      <c r="D565" s="20"/>
      <c r="E565" s="20"/>
      <c r="F565" s="20"/>
    </row>
    <row r="566" spans="3:6">
      <c r="C566" s="3"/>
      <c r="D566" s="20"/>
      <c r="E566" s="20"/>
      <c r="F566" s="20"/>
    </row>
    <row r="567" spans="3:6">
      <c r="C567" s="3"/>
      <c r="D567" s="20"/>
      <c r="E567" s="20"/>
      <c r="F567" s="20"/>
    </row>
    <row r="568" spans="3:6">
      <c r="C568" s="3"/>
      <c r="D568" s="20"/>
      <c r="E568" s="20"/>
      <c r="F568" s="20"/>
    </row>
    <row r="569" spans="3:6">
      <c r="C569" s="3"/>
      <c r="D569" s="20"/>
      <c r="E569" s="20"/>
      <c r="F569" s="20"/>
    </row>
    <row r="570" spans="3:6">
      <c r="C570" s="3"/>
      <c r="D570" s="20"/>
      <c r="E570" s="20"/>
      <c r="F570" s="20"/>
    </row>
    <row r="571" spans="3:6">
      <c r="C571" s="3"/>
      <c r="D571" s="20"/>
      <c r="E571" s="20"/>
      <c r="F571" s="20"/>
    </row>
    <row r="572" spans="3:6">
      <c r="C572" s="3"/>
      <c r="D572" s="20"/>
      <c r="E572" s="20"/>
      <c r="F572" s="20"/>
    </row>
    <row r="573" spans="3:6">
      <c r="C573" s="3"/>
      <c r="D573" s="20"/>
      <c r="E573" s="20"/>
      <c r="F573" s="20"/>
    </row>
    <row r="574" spans="3:6">
      <c r="C574" s="3"/>
      <c r="D574" s="20"/>
      <c r="E574" s="20"/>
      <c r="F574" s="20"/>
    </row>
    <row r="575" spans="3:6">
      <c r="C575" s="3"/>
      <c r="D575" s="20"/>
      <c r="E575" s="20"/>
      <c r="F575" s="20"/>
    </row>
    <row r="576" spans="3:6">
      <c r="C576" s="3"/>
      <c r="D576" s="20"/>
      <c r="E576" s="20"/>
      <c r="F576" s="20"/>
    </row>
    <row r="577" spans="3:6">
      <c r="C577" s="3"/>
      <c r="D577" s="20"/>
      <c r="E577" s="20"/>
      <c r="F577" s="20"/>
    </row>
    <row r="578" spans="3:6">
      <c r="C578" s="3"/>
      <c r="D578" s="20"/>
      <c r="E578" s="20"/>
      <c r="F578" s="20"/>
    </row>
    <row r="579" spans="3:6">
      <c r="C579" s="3"/>
      <c r="D579" s="20"/>
      <c r="E579" s="20"/>
      <c r="F579" s="20"/>
    </row>
    <row r="580" spans="3:6">
      <c r="C580" s="3"/>
      <c r="D580" s="20"/>
      <c r="E580" s="20"/>
      <c r="F580" s="20"/>
    </row>
    <row r="581" spans="3:6">
      <c r="C581" s="3"/>
      <c r="D581" s="20"/>
      <c r="E581" s="20"/>
      <c r="F581" s="20"/>
    </row>
  </sheetData>
  <mergeCells count="3">
    <mergeCell ref="V6:X6"/>
    <mergeCell ref="P6:R6"/>
    <mergeCell ref="J6:L6"/>
  </mergeCells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81"/>
  <sheetViews>
    <sheetView tabSelected="1" topLeftCell="N1" zoomScale="80" zoomScaleNormal="80" workbookViewId="0">
      <selection activeCell="S10" sqref="S10"/>
    </sheetView>
  </sheetViews>
  <sheetFormatPr defaultRowHeight="15"/>
  <cols>
    <col min="1" max="1" width="4.28515625" customWidth="1"/>
    <col min="2" max="2" width="5.85546875" customWidth="1"/>
    <col min="3" max="3" width="13.85546875" customWidth="1"/>
    <col min="4" max="4" width="14" customWidth="1"/>
    <col min="5" max="5" width="14.5703125" customWidth="1"/>
    <col min="6" max="6" width="14.28515625" bestFit="1" customWidth="1"/>
    <col min="7" max="7" width="3.5703125" customWidth="1"/>
    <col min="9" max="11" width="3.42578125" customWidth="1"/>
    <col min="12" max="12" width="4" customWidth="1"/>
    <col min="15" max="15" width="6.140625" customWidth="1"/>
    <col min="16" max="16" width="4.140625" customWidth="1"/>
    <col min="17" max="17" width="3.7109375" customWidth="1"/>
    <col min="18" max="18" width="4.28515625" customWidth="1"/>
    <col min="21" max="23" width="3.42578125" customWidth="1"/>
    <col min="24" max="24" width="4.140625" customWidth="1"/>
    <col min="28" max="28" width="14.5703125" customWidth="1"/>
    <col min="29" max="29" width="16" customWidth="1"/>
    <col min="30" max="30" width="16.5703125" customWidth="1"/>
    <col min="31" max="31" width="15.7109375" customWidth="1"/>
    <col min="34" max="34" width="11.7109375" bestFit="1" customWidth="1"/>
    <col min="35" max="35" width="10.42578125" bestFit="1" customWidth="1"/>
    <col min="36" max="36" width="10.85546875" bestFit="1" customWidth="1"/>
    <col min="37" max="37" width="11.42578125" bestFit="1" customWidth="1"/>
  </cols>
  <sheetData>
    <row r="1" spans="2:37">
      <c r="C1" s="13" t="s">
        <v>5</v>
      </c>
      <c r="D1" s="14" t="s">
        <v>2</v>
      </c>
      <c r="E1" s="15" t="s">
        <v>3</v>
      </c>
      <c r="F1" s="16" t="s">
        <v>4</v>
      </c>
      <c r="L1" s="1" t="s">
        <v>0</v>
      </c>
      <c r="M1" s="1"/>
      <c r="N1" s="1"/>
      <c r="O1" s="1"/>
      <c r="P1" s="1"/>
      <c r="Q1" s="1"/>
      <c r="R1" s="2"/>
      <c r="S1" s="2"/>
    </row>
    <row r="2" spans="2:37">
      <c r="B2">
        <v>360</v>
      </c>
      <c r="C2" s="3">
        <f>C367</f>
        <v>123539.83388837925</v>
      </c>
      <c r="D2" s="3">
        <f t="shared" ref="D2:F2" ca="1" si="0">D367</f>
        <v>234293.47345855017</v>
      </c>
      <c r="E2" s="3">
        <f t="shared" ca="1" si="0"/>
        <v>459036.38162391674</v>
      </c>
      <c r="F2" s="3">
        <f t="shared" ca="1" si="0"/>
        <v>259526.84166646877</v>
      </c>
      <c r="R2" s="2"/>
      <c r="S2" s="2"/>
    </row>
    <row r="3" spans="2:37">
      <c r="R3" s="2"/>
      <c r="S3" s="2"/>
    </row>
    <row r="4" spans="2:37">
      <c r="AH4" s="34" t="s">
        <v>11</v>
      </c>
      <c r="AI4" s="34"/>
      <c r="AJ4" s="34"/>
      <c r="AK4" s="34"/>
    </row>
    <row r="5" spans="2:37">
      <c r="C5" s="4"/>
      <c r="D5" s="5"/>
      <c r="E5" s="6"/>
      <c r="F5" s="7"/>
      <c r="H5" s="8" t="s">
        <v>1</v>
      </c>
      <c r="I5" s="9"/>
      <c r="J5" s="26" t="s">
        <v>2</v>
      </c>
      <c r="K5" s="26"/>
      <c r="L5" s="26"/>
      <c r="M5" s="26"/>
      <c r="N5" s="26"/>
      <c r="O5" s="9"/>
      <c r="P5" s="27" t="s">
        <v>3</v>
      </c>
      <c r="Q5" s="27"/>
      <c r="R5" s="27"/>
      <c r="S5" s="27"/>
      <c r="T5" s="27"/>
      <c r="U5" s="9"/>
      <c r="V5" s="28" t="s">
        <v>4</v>
      </c>
      <c r="W5" s="28"/>
      <c r="X5" s="28"/>
      <c r="Y5" s="28"/>
      <c r="Z5" s="28"/>
      <c r="AB5" s="13" t="s">
        <v>5</v>
      </c>
      <c r="AC5" s="14" t="s">
        <v>2</v>
      </c>
      <c r="AD5" s="15" t="s">
        <v>3</v>
      </c>
      <c r="AE5" s="16" t="s">
        <v>4</v>
      </c>
      <c r="AH5" s="13" t="s">
        <v>5</v>
      </c>
      <c r="AI5" s="14" t="s">
        <v>2</v>
      </c>
      <c r="AJ5" s="15" t="s">
        <v>3</v>
      </c>
      <c r="AK5" s="16" t="s">
        <v>4</v>
      </c>
    </row>
    <row r="6" spans="2:37">
      <c r="B6" t="s">
        <v>6</v>
      </c>
      <c r="C6" s="13" t="s">
        <v>5</v>
      </c>
      <c r="D6" s="14" t="s">
        <v>2</v>
      </c>
      <c r="E6" s="15" t="s">
        <v>3</v>
      </c>
      <c r="F6" s="16" t="s">
        <v>4</v>
      </c>
      <c r="H6" s="17" t="s">
        <v>7</v>
      </c>
      <c r="J6" s="29" t="s">
        <v>8</v>
      </c>
      <c r="K6" s="29"/>
      <c r="L6" s="29"/>
      <c r="M6" t="s">
        <v>9</v>
      </c>
      <c r="N6" s="17" t="s">
        <v>7</v>
      </c>
      <c r="P6" s="29" t="s">
        <v>8</v>
      </c>
      <c r="Q6" s="29"/>
      <c r="R6" s="29"/>
      <c r="S6" t="s">
        <v>9</v>
      </c>
      <c r="T6" s="17" t="s">
        <v>7</v>
      </c>
      <c r="V6" s="29" t="s">
        <v>8</v>
      </c>
      <c r="W6" s="29"/>
      <c r="X6" s="29"/>
      <c r="Y6" t="s">
        <v>9</v>
      </c>
      <c r="Z6" s="17" t="s">
        <v>7</v>
      </c>
      <c r="AA6" s="18">
        <v>12</v>
      </c>
      <c r="AB6" s="19">
        <f>C19</f>
        <v>3270.390284882295</v>
      </c>
      <c r="AC6" s="19">
        <f t="shared" ref="AC6:AE6" ca="1" si="1">D19</f>
        <v>3385.8804108860495</v>
      </c>
      <c r="AD6" s="19">
        <f t="shared" ca="1" si="1"/>
        <v>3374.8815739091233</v>
      </c>
      <c r="AE6" s="19">
        <f t="shared" ca="1" si="1"/>
        <v>3295.5179961023591</v>
      </c>
      <c r="AG6" s="18">
        <v>12</v>
      </c>
      <c r="AH6" s="21">
        <f>RATE($AG6,-250,-250,AB6)*12</f>
        <v>1.2500000000098554E-2</v>
      </c>
      <c r="AI6" s="21">
        <f t="shared" ref="AI6:AK11" ca="1" si="2">RATE($AG6,-250,-250,AC6)*12</f>
        <v>8.1551614327151772E-2</v>
      </c>
      <c r="AJ6" s="21">
        <f t="shared" ca="1" si="2"/>
        <v>7.5099611906914027E-2</v>
      </c>
      <c r="AK6" s="21">
        <f t="shared" ca="1" si="2"/>
        <v>2.7774000915838877E-2</v>
      </c>
    </row>
    <row r="7" spans="2:37">
      <c r="B7">
        <v>0</v>
      </c>
      <c r="C7" s="20">
        <v>250</v>
      </c>
      <c r="D7" s="20">
        <v>250</v>
      </c>
      <c r="E7" s="20">
        <v>250</v>
      </c>
      <c r="F7" s="20">
        <v>250</v>
      </c>
      <c r="H7" s="21">
        <v>1.2500000000000001E-2</v>
      </c>
      <c r="J7">
        <f>M7</f>
        <v>0</v>
      </c>
      <c r="K7" s="30" t="s">
        <v>10</v>
      </c>
      <c r="L7">
        <f>M8</f>
        <v>10</v>
      </c>
      <c r="M7" s="22">
        <v>0</v>
      </c>
      <c r="N7" s="23">
        <f ca="1">RANDBETWEEN(-5,0)/100</f>
        <v>-0.02</v>
      </c>
      <c r="P7">
        <f>S7</f>
        <v>0</v>
      </c>
      <c r="Q7" s="30" t="s">
        <v>10</v>
      </c>
      <c r="R7">
        <f>S8</f>
        <v>10</v>
      </c>
      <c r="S7" s="22">
        <v>0</v>
      </c>
      <c r="T7" s="23">
        <f ca="1">RANDBETWEEN(-20,-7)/100</f>
        <v>-0.08</v>
      </c>
      <c r="V7">
        <f>Y7</f>
        <v>0</v>
      </c>
      <c r="W7" s="30" t="s">
        <v>10</v>
      </c>
      <c r="X7">
        <f>Y8</f>
        <v>15</v>
      </c>
      <c r="Y7" s="22">
        <v>0</v>
      </c>
      <c r="Z7" s="23">
        <f ca="1">RANDBETWEEN(-30,-15)/100</f>
        <v>-0.19</v>
      </c>
      <c r="AA7" s="24">
        <v>24</v>
      </c>
      <c r="AB7" s="19">
        <f>C31</f>
        <v>6340.4959870429739</v>
      </c>
      <c r="AC7" s="19">
        <f t="shared" ref="AC7:AE7" ca="1" si="3">D31</f>
        <v>6669.8786817129767</v>
      </c>
      <c r="AD7" s="19">
        <f t="shared" ca="1" si="3"/>
        <v>6830.8007369481256</v>
      </c>
      <c r="AE7" s="19">
        <f t="shared" ca="1" si="3"/>
        <v>6417.2201574092824</v>
      </c>
      <c r="AG7" s="24">
        <v>24</v>
      </c>
      <c r="AH7" s="21">
        <f t="shared" ref="AH7:AH11" si="4">RATE($AG7,-250,-250,AB7)*12</f>
        <v>1.434698254695102E-2</v>
      </c>
      <c r="AI7" s="21">
        <f t="shared" ca="1" si="2"/>
        <v>6.4446848994864678E-2</v>
      </c>
      <c r="AJ7" s="21">
        <f t="shared" ca="1" si="2"/>
        <v>8.7798739983248331E-2</v>
      </c>
      <c r="AK7" s="21">
        <f t="shared" ca="1" si="2"/>
        <v>2.6307673220009049E-2</v>
      </c>
    </row>
    <row r="8" spans="2:37">
      <c r="B8">
        <v>1</v>
      </c>
      <c r="C8" s="3">
        <f>C7*(1+$H$7/12)+250</f>
        <v>500.26041666666663</v>
      </c>
      <c r="D8" s="20">
        <f ca="1">D7*(1+VLOOKUP(RANDBETWEEN(0,100),$M$7:$N$11,2)/12)+250</f>
        <v>499.58333333333331</v>
      </c>
      <c r="E8" s="20">
        <f ca="1">E7*(1+VLOOKUP(RANDBETWEEN(0,100),$S$7:$T$11,2)/12)+250</f>
        <v>501.875</v>
      </c>
      <c r="F8" s="20">
        <f ca="1">F7*(1+VLOOKUP(RANDBETWEEN(0,100),$Y$7:$Z$11,2)/12)+250</f>
        <v>496.04166666666663</v>
      </c>
      <c r="H8" s="21">
        <v>1.4999999999999999E-2</v>
      </c>
      <c r="J8">
        <f t="shared" ref="J8:J11" si="5">M8</f>
        <v>10</v>
      </c>
      <c r="K8" s="30" t="s">
        <v>10</v>
      </c>
      <c r="L8">
        <f t="shared" ref="L8:L10" si="6">M9</f>
        <v>35</v>
      </c>
      <c r="M8" s="25">
        <v>10</v>
      </c>
      <c r="N8" s="23">
        <f ca="1">RANDBETWEEN(0,3)/100</f>
        <v>0</v>
      </c>
      <c r="P8">
        <f t="shared" ref="P8:P11" si="7">S8</f>
        <v>10</v>
      </c>
      <c r="Q8" s="30" t="s">
        <v>10</v>
      </c>
      <c r="R8">
        <f t="shared" ref="R8:R9" si="8">S9</f>
        <v>25</v>
      </c>
      <c r="S8" s="25">
        <v>10</v>
      </c>
      <c r="T8" s="23">
        <f ca="1">RANDBETWEEN(-7,3)/100</f>
        <v>0.03</v>
      </c>
      <c r="V8">
        <f t="shared" ref="V8:V11" si="9">Y8</f>
        <v>15</v>
      </c>
      <c r="W8" s="30" t="s">
        <v>10</v>
      </c>
      <c r="X8">
        <f t="shared" ref="X8:X10" si="10">Y9</f>
        <v>40</v>
      </c>
      <c r="Y8" s="25">
        <v>15</v>
      </c>
      <c r="Z8" s="23">
        <f ca="1">RANDBETWEEN(-15,-5)/100</f>
        <v>-7.0000000000000007E-2</v>
      </c>
      <c r="AA8" s="24">
        <v>36</v>
      </c>
      <c r="AB8" s="19">
        <f>C43</f>
        <v>9476.528843611919</v>
      </c>
      <c r="AC8" s="19">
        <f t="shared" ref="AC8:AE8" ca="1" si="11">D43</f>
        <v>10385.981273227633</v>
      </c>
      <c r="AD8" s="19">
        <f t="shared" ca="1" si="11"/>
        <v>10862.251117556241</v>
      </c>
      <c r="AE8" s="19">
        <f t="shared" ca="1" si="11"/>
        <v>8788.8197879989057</v>
      </c>
      <c r="AG8" s="24">
        <v>36</v>
      </c>
      <c r="AH8" s="21">
        <f t="shared" si="4"/>
        <v>1.6072372912548986E-2</v>
      </c>
      <c r="AI8" s="21">
        <f t="shared" ca="1" si="2"/>
        <v>7.5949660913449832E-2</v>
      </c>
      <c r="AJ8" s="21">
        <f t="shared" ca="1" si="2"/>
        <v>0.10470210130300983</v>
      </c>
      <c r="AK8" s="21">
        <f t="shared" ca="1" si="2"/>
        <v>-3.4358516877766622E-2</v>
      </c>
    </row>
    <row r="9" spans="2:37">
      <c r="B9">
        <v>2</v>
      </c>
      <c r="C9" s="3">
        <f t="shared" ref="C9:C19" si="12">C8*(1+$H$7/12)+250</f>
        <v>750.78152126736109</v>
      </c>
      <c r="D9" s="20">
        <f t="shared" ref="D9:D72" ca="1" si="13">D8*(1+VLOOKUP(RANDBETWEEN(0,100),$M$7:$N$11,2)/12)+250</f>
        <v>752.49756944444448</v>
      </c>
      <c r="E9" s="20">
        <f t="shared" ref="E9:E72" ca="1" si="14">E8*(1+VLOOKUP(RANDBETWEEN(0,100),$S$7:$T$11,2)/12)+250</f>
        <v>755.63906250000002</v>
      </c>
      <c r="F9" s="20">
        <f t="shared" ref="F9:F72" ca="1" si="15">F8*(1+VLOOKUP(RANDBETWEEN(0,100),$Y$7:$Z$11,2)/12)+250</f>
        <v>738.18767361111099</v>
      </c>
      <c r="H9" s="21">
        <v>1.7500000000000002E-2</v>
      </c>
      <c r="J9">
        <f t="shared" si="5"/>
        <v>35</v>
      </c>
      <c r="K9" s="30" t="s">
        <v>10</v>
      </c>
      <c r="L9">
        <f t="shared" si="6"/>
        <v>75</v>
      </c>
      <c r="M9" s="22">
        <v>35</v>
      </c>
      <c r="N9" s="23">
        <f ca="1">RANDBETWEEN(3,8)/100</f>
        <v>7.0000000000000007E-2</v>
      </c>
      <c r="P9">
        <f t="shared" si="7"/>
        <v>25</v>
      </c>
      <c r="Q9" s="30" t="s">
        <v>10</v>
      </c>
      <c r="R9">
        <f t="shared" si="8"/>
        <v>70</v>
      </c>
      <c r="S9" s="22">
        <v>25</v>
      </c>
      <c r="T9" s="23">
        <f ca="1">RANDBETWEEN(3,12)/100</f>
        <v>0.09</v>
      </c>
      <c r="V9">
        <f t="shared" si="9"/>
        <v>40</v>
      </c>
      <c r="W9" s="30" t="s">
        <v>10</v>
      </c>
      <c r="X9">
        <f t="shared" si="10"/>
        <v>75</v>
      </c>
      <c r="Y9" s="22">
        <v>40</v>
      </c>
      <c r="Z9" s="23">
        <f ca="1">RANDBETWEEN(-5,15)/100</f>
        <v>-0.03</v>
      </c>
      <c r="AA9" s="24">
        <v>48</v>
      </c>
      <c r="AB9" s="19">
        <f>C55</f>
        <v>12695.459824642592</v>
      </c>
      <c r="AC9" s="19">
        <f t="shared" ref="AC9:AE9" ca="1" si="16">D55</f>
        <v>14103.136889360036</v>
      </c>
      <c r="AD9" s="19">
        <f t="shared" ca="1" si="16"/>
        <v>15396.63185559199</v>
      </c>
      <c r="AE9" s="19">
        <f t="shared" ca="1" si="16"/>
        <v>13311.90716327689</v>
      </c>
      <c r="AG9" s="24">
        <v>48</v>
      </c>
      <c r="AH9" s="21">
        <f t="shared" si="4"/>
        <v>1.7762992914599283E-2</v>
      </c>
      <c r="AI9" s="21">
        <f t="shared" ca="1" si="2"/>
        <v>6.8991056842623605E-2</v>
      </c>
      <c r="AJ9" s="21">
        <f t="shared" ca="1" si="2"/>
        <v>0.11061550063625317</v>
      </c>
      <c r="AK9" s="21">
        <f t="shared" ca="1" si="2"/>
        <v>4.1053479014253005E-2</v>
      </c>
    </row>
    <row r="10" spans="2:37">
      <c r="B10">
        <v>3</v>
      </c>
      <c r="C10" s="3">
        <f t="shared" si="12"/>
        <v>1001.5635853520146</v>
      </c>
      <c r="D10" s="20">
        <f t="shared" ca="1" si="13"/>
        <v>1010.6496264467593</v>
      </c>
      <c r="E10" s="20">
        <f t="shared" ca="1" si="14"/>
        <v>1016.34394921875</v>
      </c>
      <c r="F10" s="20">
        <f t="shared" ca="1" si="15"/>
        <v>1039.8608107638888</v>
      </c>
      <c r="H10" s="21">
        <v>0.02</v>
      </c>
      <c r="J10">
        <f t="shared" si="5"/>
        <v>75</v>
      </c>
      <c r="K10" s="30" t="s">
        <v>10</v>
      </c>
      <c r="L10">
        <f t="shared" si="6"/>
        <v>92</v>
      </c>
      <c r="M10" s="22">
        <v>75</v>
      </c>
      <c r="N10" s="23">
        <f ca="1">RANDBETWEEN(8,10)/100</f>
        <v>0.1</v>
      </c>
      <c r="P10">
        <f t="shared" si="7"/>
        <v>70</v>
      </c>
      <c r="Q10" s="30" t="s">
        <v>10</v>
      </c>
      <c r="R10">
        <f>S11</f>
        <v>92</v>
      </c>
      <c r="S10" s="22">
        <v>70</v>
      </c>
      <c r="T10" s="23">
        <f ca="1">RANDBETWEEN(12,20)/100</f>
        <v>0.17</v>
      </c>
      <c r="V10">
        <f t="shared" si="9"/>
        <v>75</v>
      </c>
      <c r="W10" s="30" t="s">
        <v>10</v>
      </c>
      <c r="X10">
        <f t="shared" si="10"/>
        <v>92</v>
      </c>
      <c r="Y10" s="22">
        <v>75</v>
      </c>
      <c r="Z10" s="23">
        <f ca="1">RANDBETWEEN(15,35)/100</f>
        <v>0.25</v>
      </c>
      <c r="AA10" s="31">
        <v>360</v>
      </c>
      <c r="AB10" s="3">
        <f>C367</f>
        <v>123539.83388837925</v>
      </c>
      <c r="AC10" s="3">
        <f t="shared" ref="AC10:AE10" ca="1" si="17">D367</f>
        <v>234293.47345855017</v>
      </c>
      <c r="AD10" s="3">
        <f t="shared" ca="1" si="17"/>
        <v>459036.38162391674</v>
      </c>
      <c r="AE10" s="3">
        <f t="shared" ca="1" si="17"/>
        <v>259526.84166646877</v>
      </c>
      <c r="AG10" s="31">
        <v>360</v>
      </c>
      <c r="AH10" s="21">
        <f t="shared" si="4"/>
        <v>1.9952433419749577E-2</v>
      </c>
      <c r="AI10" s="21">
        <f t="shared" ca="1" si="2"/>
        <v>5.6047191591335518E-2</v>
      </c>
      <c r="AJ10" s="21">
        <f t="shared" ca="1" si="2"/>
        <v>8.975752136230522E-2</v>
      </c>
      <c r="AK10" s="21">
        <f t="shared" ca="1" si="2"/>
        <v>6.1399374152661432E-2</v>
      </c>
    </row>
    <row r="11" spans="2:37">
      <c r="B11">
        <v>4</v>
      </c>
      <c r="C11" s="3">
        <f t="shared" si="12"/>
        <v>1252.606880753423</v>
      </c>
      <c r="D11" s="20">
        <f t="shared" ca="1" si="13"/>
        <v>1271.5983307332658</v>
      </c>
      <c r="E11" s="20">
        <f t="shared" ca="1" si="14"/>
        <v>1273.9665288378906</v>
      </c>
      <c r="F11" s="20">
        <f t="shared" ca="1" si="15"/>
        <v>1287.261158736979</v>
      </c>
      <c r="J11">
        <f t="shared" si="5"/>
        <v>92</v>
      </c>
      <c r="K11" s="30" t="s">
        <v>10</v>
      </c>
      <c r="L11">
        <v>100</v>
      </c>
      <c r="M11" s="22">
        <v>92</v>
      </c>
      <c r="N11" s="23">
        <f ca="1">RANDBETWEEN(10,15)/100</f>
        <v>0.13</v>
      </c>
      <c r="P11">
        <f t="shared" si="7"/>
        <v>92</v>
      </c>
      <c r="Q11" s="30" t="s">
        <v>10</v>
      </c>
      <c r="R11">
        <v>100</v>
      </c>
      <c r="S11" s="22">
        <v>92</v>
      </c>
      <c r="T11" s="23">
        <f ca="1">RANDBETWEEN(20,35)/100</f>
        <v>0.23</v>
      </c>
      <c r="V11">
        <f t="shared" si="9"/>
        <v>92</v>
      </c>
      <c r="W11" s="30" t="s">
        <v>10</v>
      </c>
      <c r="X11">
        <v>100</v>
      </c>
      <c r="Y11" s="22">
        <v>92</v>
      </c>
      <c r="Z11" s="23">
        <f ca="1">RANDBETWEEN(35,85)/100</f>
        <v>0.84</v>
      </c>
      <c r="AA11" s="31">
        <v>480</v>
      </c>
      <c r="AB11" s="3">
        <f>C487</f>
        <v>184046.69028333414</v>
      </c>
      <c r="AC11" s="3">
        <f t="shared" ref="AC11:AE11" ca="1" si="18">D487</f>
        <v>456416.55304649781</v>
      </c>
      <c r="AD11" s="3">
        <f t="shared" ca="1" si="18"/>
        <v>1231999.9180441666</v>
      </c>
      <c r="AE11" s="3">
        <f t="shared" ca="1" si="18"/>
        <v>539038.73404632707</v>
      </c>
      <c r="AG11" s="31">
        <v>480</v>
      </c>
      <c r="AH11" s="21">
        <f t="shared" si="4"/>
        <v>1.9971594457031193E-2</v>
      </c>
      <c r="AI11" s="21">
        <f t="shared" ca="1" si="2"/>
        <v>5.6580525026811768E-2</v>
      </c>
      <c r="AJ11" s="21">
        <f t="shared" ca="1" si="2"/>
        <v>9.1462838572563071E-2</v>
      </c>
      <c r="AK11" s="21">
        <f t="shared" ca="1" si="2"/>
        <v>6.270562301460042E-2</v>
      </c>
    </row>
    <row r="12" spans="2:37">
      <c r="B12">
        <v>5</v>
      </c>
      <c r="C12" s="3">
        <f t="shared" si="12"/>
        <v>1503.9116795875411</v>
      </c>
      <c r="D12" s="20">
        <f t="shared" ca="1" si="13"/>
        <v>1529.0159876625432</v>
      </c>
      <c r="E12" s="20">
        <f t="shared" ca="1" si="14"/>
        <v>1542.0143879964273</v>
      </c>
      <c r="F12" s="20">
        <f t="shared" ca="1" si="15"/>
        <v>1534.0430058401366</v>
      </c>
    </row>
    <row r="13" spans="2:37">
      <c r="B13">
        <v>6</v>
      </c>
      <c r="C13" s="3">
        <f t="shared" si="12"/>
        <v>1755.478254253778</v>
      </c>
      <c r="D13" s="20">
        <f t="shared" ca="1" si="13"/>
        <v>1787.9352475905748</v>
      </c>
      <c r="E13" s="20">
        <f t="shared" ca="1" si="14"/>
        <v>1803.5794959064006</v>
      </c>
      <c r="F13" s="20">
        <f t="shared" ca="1" si="15"/>
        <v>1780.2078983255365</v>
      </c>
    </row>
    <row r="14" spans="2:37">
      <c r="B14">
        <v>7</v>
      </c>
      <c r="C14" s="3">
        <f t="shared" si="12"/>
        <v>2007.3068774352923</v>
      </c>
      <c r="D14" s="20">
        <f t="shared" ca="1" si="13"/>
        <v>2048.3648698681864</v>
      </c>
      <c r="E14" s="20">
        <f t="shared" ca="1" si="14"/>
        <v>2041.5556326003577</v>
      </c>
      <c r="F14" s="20">
        <f t="shared" ca="1" si="15"/>
        <v>2025.7573785797226</v>
      </c>
    </row>
    <row r="15" spans="2:37">
      <c r="B15">
        <v>8</v>
      </c>
      <c r="C15" s="3">
        <f>C14*(1+$H$7/12)+250</f>
        <v>2259.3978220992876</v>
      </c>
      <c r="D15" s="20">
        <f t="shared" ca="1" si="13"/>
        <v>2310.3136649424173</v>
      </c>
      <c r="E15" s="20">
        <f t="shared" ca="1" si="14"/>
        <v>2320.4776707288629</v>
      </c>
      <c r="F15" s="20">
        <f t="shared" ca="1" si="15"/>
        <v>2270.6929851332734</v>
      </c>
      <c r="AH15" s="32"/>
    </row>
    <row r="16" spans="2:37">
      <c r="B16">
        <v>9</v>
      </c>
      <c r="C16" s="3">
        <f t="shared" si="12"/>
        <v>2511.7513614973077</v>
      </c>
      <c r="D16" s="20">
        <f t="shared" ca="1" si="13"/>
        <v>2579.5662788169375</v>
      </c>
      <c r="E16" s="20">
        <f t="shared" ca="1" si="14"/>
        <v>2555.0078195906704</v>
      </c>
      <c r="F16" s="20">
        <f t="shared" ca="1" si="15"/>
        <v>2567.9990889902165</v>
      </c>
      <c r="AH16" s="33"/>
    </row>
    <row r="17" spans="2:32">
      <c r="B17">
        <v>10</v>
      </c>
      <c r="C17" s="3">
        <f t="shared" si="12"/>
        <v>2764.3677691655339</v>
      </c>
      <c r="D17" s="20">
        <f t="shared" ca="1" si="13"/>
        <v>2851.0626644737454</v>
      </c>
      <c r="E17" s="20">
        <f t="shared" ca="1" si="14"/>
        <v>2824.1703782376007</v>
      </c>
      <c r="F17" s="20">
        <f t="shared" ca="1" si="15"/>
        <v>2777.3391034145379</v>
      </c>
    </row>
    <row r="18" spans="2:32">
      <c r="B18">
        <v>11</v>
      </c>
      <c r="C18" s="3">
        <f t="shared" si="12"/>
        <v>3017.2473189250813</v>
      </c>
      <c r="D18" s="20">
        <f t="shared" ca="1" si="13"/>
        <v>3117.6938633498421</v>
      </c>
      <c r="E18" s="20">
        <f t="shared" ca="1" si="14"/>
        <v>3081.2308041831948</v>
      </c>
      <c r="F18" s="20">
        <f t="shared" ca="1" si="15"/>
        <v>2983.3645676104743</v>
      </c>
    </row>
    <row r="19" spans="2:32">
      <c r="B19">
        <v>12</v>
      </c>
      <c r="C19" s="3">
        <f t="shared" si="12"/>
        <v>3270.390284882295</v>
      </c>
      <c r="D19" s="20">
        <f t="shared" ca="1" si="13"/>
        <v>3385.8804108860495</v>
      </c>
      <c r="E19" s="20">
        <f t="shared" ca="1" si="14"/>
        <v>3374.8815739091233</v>
      </c>
      <c r="F19" s="20">
        <f t="shared" ca="1" si="15"/>
        <v>3295.5179961023591</v>
      </c>
    </row>
    <row r="20" spans="2:32">
      <c r="B20">
        <v>13</v>
      </c>
      <c r="C20" s="3">
        <f>C19*(1+$H$8/12)+250</f>
        <v>3524.4782727383977</v>
      </c>
      <c r="D20" s="20">
        <f t="shared" ca="1" si="13"/>
        <v>3655.6313799495515</v>
      </c>
      <c r="E20" s="20">
        <f t="shared" ca="1" si="14"/>
        <v>3602.3823634163955</v>
      </c>
      <c r="F20" s="20">
        <f t="shared" ca="1" si="15"/>
        <v>3526.2941411250954</v>
      </c>
    </row>
    <row r="21" spans="2:32">
      <c r="B21">
        <v>14</v>
      </c>
      <c r="C21" s="3">
        <f t="shared" ref="C21:C31" si="19">C20*(1+$H$8/12)+250</f>
        <v>3778.8838705793205</v>
      </c>
      <c r="D21" s="20">
        <f t="shared" ca="1" si="13"/>
        <v>3945.2340532323378</v>
      </c>
      <c r="E21" s="20">
        <f t="shared" ca="1" si="14"/>
        <v>3921.428025381877</v>
      </c>
      <c r="F21" s="20">
        <f t="shared" ca="1" si="15"/>
        <v>4023.1347310038523</v>
      </c>
    </row>
    <row r="22" spans="2:32">
      <c r="B22">
        <v>15</v>
      </c>
      <c r="C22" s="3">
        <f t="shared" si="19"/>
        <v>4033.6074754175447</v>
      </c>
      <c r="D22" s="20">
        <f t="shared" ca="1" si="13"/>
        <v>4195.2340532323378</v>
      </c>
      <c r="E22" s="20">
        <f t="shared" ca="1" si="14"/>
        <v>4181.2315954453315</v>
      </c>
      <c r="F22" s="20">
        <f t="shared" ca="1" si="15"/>
        <v>4209.4350977629583</v>
      </c>
    </row>
    <row r="23" spans="2:32">
      <c r="B23">
        <v>16</v>
      </c>
      <c r="C23" s="3">
        <f t="shared" si="19"/>
        <v>4288.649484761816</v>
      </c>
      <c r="D23" s="20">
        <f t="shared" ca="1" si="13"/>
        <v>4438.2419964769506</v>
      </c>
      <c r="E23" s="20">
        <f t="shared" ca="1" si="14"/>
        <v>4462.5908324111715</v>
      </c>
      <c r="F23" s="20">
        <f t="shared" ca="1" si="15"/>
        <v>4448.9115100185509</v>
      </c>
    </row>
    <row r="24" spans="2:32">
      <c r="B24">
        <v>17</v>
      </c>
      <c r="C24" s="3">
        <f t="shared" si="19"/>
        <v>4544.0102966177683</v>
      </c>
      <c r="D24" s="20">
        <f t="shared" ca="1" si="13"/>
        <v>4680.8449264828223</v>
      </c>
      <c r="E24" s="20">
        <f t="shared" ca="1" si="14"/>
        <v>4746.0602636542553</v>
      </c>
      <c r="F24" s="20">
        <f t="shared" ca="1" si="15"/>
        <v>4672.9595262101093</v>
      </c>
    </row>
    <row r="25" spans="2:32">
      <c r="B25">
        <v>18</v>
      </c>
      <c r="C25" s="3">
        <f t="shared" si="19"/>
        <v>4799.6903094885402</v>
      </c>
      <c r="D25" s="20">
        <f t="shared" ca="1" si="13"/>
        <v>4958.1498552206385</v>
      </c>
      <c r="E25" s="20">
        <f t="shared" ca="1" si="14"/>
        <v>5031.6557156316621</v>
      </c>
      <c r="F25" s="20">
        <f t="shared" ca="1" si="15"/>
        <v>4911.2771273945846</v>
      </c>
    </row>
    <row r="26" spans="2:32">
      <c r="B26">
        <v>19</v>
      </c>
      <c r="C26" s="3">
        <f t="shared" si="19"/>
        <v>5055.6899223754008</v>
      </c>
      <c r="D26" s="20">
        <f t="shared" ca="1" si="13"/>
        <v>5237.0723960427595</v>
      </c>
      <c r="E26" s="20">
        <f t="shared" ca="1" si="14"/>
        <v>5352.9375049364444</v>
      </c>
      <c r="F26" s="20">
        <f t="shared" ca="1" si="15"/>
        <v>5132.6280108181163</v>
      </c>
    </row>
    <row r="27" spans="2:32">
      <c r="B27">
        <v>20</v>
      </c>
      <c r="C27" s="3">
        <f t="shared" si="19"/>
        <v>5312.0095347783699</v>
      </c>
      <c r="D27" s="20">
        <f t="shared" ca="1" si="13"/>
        <v>5517.6219850196758</v>
      </c>
      <c r="E27" s="20">
        <f t="shared" ca="1" si="14"/>
        <v>5678.7707862563775</v>
      </c>
      <c r="F27" s="20">
        <f t="shared" ca="1" si="15"/>
        <v>5369.7964407910713</v>
      </c>
    </row>
    <row r="28" spans="2:32">
      <c r="B28">
        <v>21</v>
      </c>
      <c r="C28" s="3">
        <f t="shared" si="19"/>
        <v>5568.6495466968427</v>
      </c>
      <c r="D28" s="20">
        <f t="shared" ca="1" si="13"/>
        <v>5767.6219850196758</v>
      </c>
      <c r="E28" s="20">
        <f t="shared" ca="1" si="14"/>
        <v>5971.3615671533007</v>
      </c>
      <c r="F28" s="20">
        <f t="shared" ca="1" si="15"/>
        <v>5588.4726282197898</v>
      </c>
      <c r="AF28" s="33"/>
    </row>
    <row r="29" spans="2:32">
      <c r="B29">
        <v>22</v>
      </c>
      <c r="C29" s="3">
        <f t="shared" si="19"/>
        <v>5825.6103586302133</v>
      </c>
      <c r="D29" s="20">
        <f t="shared" ca="1" si="13"/>
        <v>6051.2664465989574</v>
      </c>
      <c r="E29" s="20">
        <f t="shared" ca="1" si="14"/>
        <v>6266.1467789069511</v>
      </c>
      <c r="F29" s="20">
        <f t="shared" ca="1" si="15"/>
        <v>5805.8732045551742</v>
      </c>
    </row>
    <row r="30" spans="2:32">
      <c r="B30">
        <v>23</v>
      </c>
      <c r="C30" s="3">
        <f t="shared" si="19"/>
        <v>6082.8923715785013</v>
      </c>
      <c r="D30" s="20">
        <f t="shared" ca="1" si="13"/>
        <v>6366.8218331037788</v>
      </c>
      <c r="E30" s="20">
        <f t="shared" ca="1" si="14"/>
        <v>6531.8121458542182</v>
      </c>
      <c r="F30" s="20">
        <f t="shared" ca="1" si="15"/>
        <v>6041.358521543787</v>
      </c>
    </row>
    <row r="31" spans="2:32">
      <c r="B31">
        <v>24</v>
      </c>
      <c r="C31" s="3">
        <f t="shared" si="19"/>
        <v>6340.4959870429739</v>
      </c>
      <c r="D31" s="20">
        <f t="shared" ca="1" si="13"/>
        <v>6669.8786817129767</v>
      </c>
      <c r="E31" s="20">
        <f t="shared" ca="1" si="14"/>
        <v>6830.8007369481256</v>
      </c>
      <c r="F31" s="20">
        <f t="shared" ca="1" si="15"/>
        <v>6417.2201574092824</v>
      </c>
      <c r="I31" s="20"/>
      <c r="J31" s="20"/>
      <c r="K31" s="20"/>
      <c r="L31" s="20"/>
      <c r="M31" s="20"/>
      <c r="N31" s="20"/>
    </row>
    <row r="32" spans="2:32">
      <c r="B32">
        <v>25</v>
      </c>
      <c r="C32" s="3">
        <f>C31*(1+$H$9/12)+250</f>
        <v>6599.7425436907452</v>
      </c>
      <c r="D32" s="20">
        <f t="shared" ca="1" si="13"/>
        <v>6992.1357007648667</v>
      </c>
      <c r="E32" s="20">
        <f t="shared" ca="1" si="14"/>
        <v>7132.0317424752366</v>
      </c>
      <c r="F32" s="20">
        <f t="shared" ca="1" si="15"/>
        <v>6651.1771070157592</v>
      </c>
      <c r="I32" s="3"/>
      <c r="J32" s="3"/>
      <c r="K32" s="3"/>
      <c r="L32" s="20"/>
      <c r="M32" s="20"/>
      <c r="N32" s="20"/>
    </row>
    <row r="33" spans="2:14">
      <c r="B33">
        <v>26</v>
      </c>
      <c r="C33" s="3">
        <f t="shared" ref="C33:C43" si="20">C32*(1+$H$9/12)+250</f>
        <v>6859.3671682336271</v>
      </c>
      <c r="D33" s="20">
        <f t="shared" ca="1" si="13"/>
        <v>7242.1357007648667</v>
      </c>
      <c r="E33" s="20">
        <f t="shared" ca="1" si="14"/>
        <v>7483.0688588269686</v>
      </c>
      <c r="F33" s="20">
        <f t="shared" ca="1" si="15"/>
        <v>6884.5491642482202</v>
      </c>
      <c r="I33" s="3"/>
      <c r="J33" s="3"/>
      <c r="K33" s="3"/>
      <c r="L33" s="20"/>
      <c r="M33" s="20"/>
      <c r="N33" s="20"/>
    </row>
    <row r="34" spans="2:14">
      <c r="B34">
        <v>27</v>
      </c>
      <c r="C34" s="3">
        <f t="shared" si="20"/>
        <v>7119.3704120206348</v>
      </c>
      <c r="D34" s="20">
        <f t="shared" ca="1" si="13"/>
        <v>7534.3814923526616</v>
      </c>
      <c r="E34" s="20">
        <f t="shared" ca="1" si="14"/>
        <v>7751.7765309740353</v>
      </c>
      <c r="F34" s="20">
        <f t="shared" ca="1" si="15"/>
        <v>7117.3377913375998</v>
      </c>
      <c r="I34" s="3"/>
      <c r="J34" s="3"/>
      <c r="K34" s="3"/>
      <c r="L34" s="20"/>
      <c r="M34" s="20"/>
      <c r="N34" s="20"/>
    </row>
    <row r="35" spans="2:14">
      <c r="B35">
        <v>28</v>
      </c>
      <c r="C35" s="3">
        <f t="shared" si="20"/>
        <v>7379.7528272048312</v>
      </c>
      <c r="D35" s="20">
        <f t="shared" ca="1" si="13"/>
        <v>7828.3320510580525</v>
      </c>
      <c r="E35" s="20">
        <f t="shared" ca="1" si="14"/>
        <v>8111.5933651628338</v>
      </c>
      <c r="F35" s="20">
        <f t="shared" ca="1" si="15"/>
        <v>7254.6466096414206</v>
      </c>
      <c r="I35" s="3"/>
      <c r="J35" s="3"/>
      <c r="K35" s="3"/>
      <c r="L35" s="3"/>
      <c r="M35" s="3"/>
      <c r="N35" s="3"/>
    </row>
    <row r="36" spans="2:14">
      <c r="B36">
        <v>29</v>
      </c>
      <c r="C36" s="3">
        <f t="shared" si="20"/>
        <v>7640.5149667445048</v>
      </c>
      <c r="D36" s="20">
        <f t="shared" ca="1" si="13"/>
        <v>8123.9973213558915</v>
      </c>
      <c r="E36" s="20">
        <f t="shared" ca="1" si="14"/>
        <v>8517.0655713284559</v>
      </c>
      <c r="F36" s="20">
        <f t="shared" ca="1" si="15"/>
        <v>7462.3278377518454</v>
      </c>
    </row>
    <row r="37" spans="2:14">
      <c r="B37">
        <v>30</v>
      </c>
      <c r="C37" s="3">
        <f t="shared" si="20"/>
        <v>7901.6573844043405</v>
      </c>
      <c r="D37" s="20">
        <f t="shared" ca="1" si="13"/>
        <v>8421.3873057304681</v>
      </c>
      <c r="E37" s="20">
        <f t="shared" ca="1" si="14"/>
        <v>8930.3093281122528</v>
      </c>
      <c r="F37" s="20">
        <f t="shared" ca="1" si="15"/>
        <v>7594.1743136541072</v>
      </c>
    </row>
    <row r="38" spans="2:14">
      <c r="B38">
        <v>31</v>
      </c>
      <c r="C38" s="3">
        <f t="shared" si="20"/>
        <v>8163.1806347565971</v>
      </c>
      <c r="D38" s="20">
        <f t="shared" ca="1" si="13"/>
        <v>8741.5655332782226</v>
      </c>
      <c r="E38" s="20">
        <f t="shared" ca="1" si="14"/>
        <v>9306.8220435938438</v>
      </c>
      <c r="F38" s="20">
        <f t="shared" ca="1" si="15"/>
        <v>7799.8749634911246</v>
      </c>
    </row>
    <row r="39" spans="2:14">
      <c r="B39">
        <v>32</v>
      </c>
      <c r="C39" s="3">
        <f t="shared" si="20"/>
        <v>8425.0852731822852</v>
      </c>
      <c r="D39" s="20">
        <f t="shared" ca="1" si="13"/>
        <v>9042.5579988890131</v>
      </c>
      <c r="E39" s="20">
        <f t="shared" ca="1" si="14"/>
        <v>9494.7765633032177</v>
      </c>
      <c r="F39" s="20">
        <f t="shared" ca="1" si="15"/>
        <v>7926.3769432358486</v>
      </c>
    </row>
    <row r="40" spans="2:14">
      <c r="B40">
        <v>33</v>
      </c>
      <c r="C40" s="3">
        <f t="shared" si="20"/>
        <v>8687.3718558723431</v>
      </c>
      <c r="D40" s="20">
        <f t="shared" ca="1" si="13"/>
        <v>9345.3062538825325</v>
      </c>
      <c r="E40" s="20">
        <f t="shared" ca="1" si="14"/>
        <v>9815.9873875279918</v>
      </c>
      <c r="F40" s="20">
        <f t="shared" ca="1" si="15"/>
        <v>8156.5610008777594</v>
      </c>
    </row>
    <row r="41" spans="2:14">
      <c r="B41">
        <v>34</v>
      </c>
      <c r="C41" s="3">
        <f t="shared" si="20"/>
        <v>8950.040939828823</v>
      </c>
      <c r="D41" s="20">
        <f t="shared" ca="1" si="13"/>
        <v>9696.5470716329255</v>
      </c>
      <c r="E41" s="20">
        <f t="shared" ca="1" si="14"/>
        <v>10139.607292934452</v>
      </c>
      <c r="F41" s="20">
        <f t="shared" ca="1" si="15"/>
        <v>8358.981061705972</v>
      </c>
    </row>
    <row r="42" spans="2:14">
      <c r="B42">
        <v>35</v>
      </c>
      <c r="C42" s="3">
        <f t="shared" si="20"/>
        <v>9213.093082866073</v>
      </c>
      <c r="D42" s="20">
        <f t="shared" ca="1" si="13"/>
        <v>10027.3516305632</v>
      </c>
      <c r="E42" s="20">
        <f t="shared" ca="1" si="14"/>
        <v>10533.251729584357</v>
      </c>
      <c r="F42" s="20">
        <f t="shared" ca="1" si="15"/>
        <v>8560.2203388460202</v>
      </c>
    </row>
    <row r="43" spans="2:14">
      <c r="B43">
        <v>36</v>
      </c>
      <c r="C43" s="3">
        <f t="shared" si="20"/>
        <v>9476.528843611919</v>
      </c>
      <c r="D43" s="20">
        <f t="shared" ca="1" si="13"/>
        <v>10385.981273227633</v>
      </c>
      <c r="E43" s="20">
        <f t="shared" ca="1" si="14"/>
        <v>10862.251117556241</v>
      </c>
      <c r="F43" s="20">
        <f t="shared" ca="1" si="15"/>
        <v>8788.8197879989057</v>
      </c>
    </row>
    <row r="44" spans="2:14">
      <c r="B44">
        <v>37</v>
      </c>
      <c r="C44" s="3">
        <f>C43*(1+$H$10/12)+250</f>
        <v>9742.3230583512723</v>
      </c>
      <c r="D44" s="20">
        <f t="shared" ca="1" si="13"/>
        <v>10635.981273227633</v>
      </c>
      <c r="E44" s="20">
        <f t="shared" ca="1" si="14"/>
        <v>11039.836110105865</v>
      </c>
      <c r="F44" s="20">
        <f t="shared" ca="1" si="15"/>
        <v>9016.8477385289098</v>
      </c>
    </row>
    <row r="45" spans="2:14">
      <c r="B45">
        <v>38</v>
      </c>
      <c r="C45" s="3">
        <f t="shared" ref="C45:C108" si="21">C44*(1+$H$10/12)+250</f>
        <v>10008.560263448524</v>
      </c>
      <c r="D45" s="20">
        <f t="shared" ca="1" si="13"/>
        <v>10948.024497321461</v>
      </c>
      <c r="E45" s="20">
        <f t="shared" ca="1" si="14"/>
        <v>11216.237202705159</v>
      </c>
      <c r="F45" s="20">
        <f t="shared" ca="1" si="15"/>
        <v>9454.6987330815955</v>
      </c>
    </row>
    <row r="46" spans="2:14">
      <c r="B46">
        <v>39</v>
      </c>
      <c r="C46" s="3">
        <f t="shared" si="21"/>
        <v>10275.241197220939</v>
      </c>
      <c r="D46" s="20">
        <f t="shared" ca="1" si="13"/>
        <v>11179.777789825925</v>
      </c>
      <c r="E46" s="20">
        <f t="shared" ca="1" si="14"/>
        <v>11681.215082423676</v>
      </c>
      <c r="F46" s="20">
        <f t="shared" ca="1" si="15"/>
        <v>10366.527644397307</v>
      </c>
    </row>
    <row r="47" spans="2:14">
      <c r="B47">
        <v>40</v>
      </c>
      <c r="C47" s="3">
        <f t="shared" si="21"/>
        <v>10542.366599216308</v>
      </c>
      <c r="D47" s="20">
        <f t="shared" ca="1" si="13"/>
        <v>11429.777789825925</v>
      </c>
      <c r="E47" s="20">
        <f t="shared" ca="1" si="14"/>
        <v>12018.824195541854</v>
      </c>
      <c r="F47" s="20">
        <f t="shared" ca="1" si="15"/>
        <v>10590.611325286314</v>
      </c>
    </row>
    <row r="48" spans="2:14">
      <c r="B48">
        <v>41</v>
      </c>
      <c r="C48" s="3">
        <f t="shared" si="21"/>
        <v>10809.937210215003</v>
      </c>
      <c r="D48" s="20">
        <f t="shared" ca="1" si="13"/>
        <v>11746.451493599909</v>
      </c>
      <c r="E48" s="20">
        <f t="shared" ca="1" si="14"/>
        <v>12499.184992623075</v>
      </c>
      <c r="F48" s="20">
        <f t="shared" ca="1" si="15"/>
        <v>11581.954118056357</v>
      </c>
    </row>
    <row r="49" spans="2:6">
      <c r="B49">
        <v>42</v>
      </c>
      <c r="C49" s="3">
        <f t="shared" si="21"/>
        <v>11077.953772232027</v>
      </c>
      <c r="D49" s="20">
        <f t="shared" ca="1" si="13"/>
        <v>12064.972460645908</v>
      </c>
      <c r="E49" s="20">
        <f t="shared" ca="1" si="14"/>
        <v>12926.256780018568</v>
      </c>
      <c r="F49" s="20">
        <f t="shared" ca="1" si="15"/>
        <v>11802.999232761216</v>
      </c>
    </row>
    <row r="50" spans="2:6">
      <c r="B50">
        <v>43</v>
      </c>
      <c r="C50" s="3">
        <f t="shared" si="21"/>
        <v>11346.417028519081</v>
      </c>
      <c r="D50" s="20">
        <f t="shared" ca="1" si="13"/>
        <v>12415.513897817957</v>
      </c>
      <c r="E50" s="20">
        <f t="shared" ca="1" si="14"/>
        <v>13359.378751068831</v>
      </c>
      <c r="F50" s="20">
        <f t="shared" ca="1" si="15"/>
        <v>12023.491734679314</v>
      </c>
    </row>
    <row r="51" spans="2:6">
      <c r="B51">
        <v>44</v>
      </c>
      <c r="C51" s="3">
        <f t="shared" si="21"/>
        <v>11615.327723566614</v>
      </c>
      <c r="D51" s="20">
        <f t="shared" ca="1" si="13"/>
        <v>12737.937728888561</v>
      </c>
      <c r="E51" s="20">
        <f t="shared" ca="1" si="14"/>
        <v>13709.574091701848</v>
      </c>
      <c r="F51" s="20">
        <f t="shared" ca="1" si="15"/>
        <v>12523.981145818465</v>
      </c>
    </row>
    <row r="52" spans="2:6">
      <c r="B52">
        <v>45</v>
      </c>
      <c r="C52" s="3">
        <f t="shared" si="21"/>
        <v>11884.686603105893</v>
      </c>
      <c r="D52" s="20">
        <f t="shared" ca="1" si="13"/>
        <v>13094.087209962632</v>
      </c>
      <c r="E52" s="20">
        <f t="shared" ca="1" si="14"/>
        <v>14222.340928459469</v>
      </c>
      <c r="F52" s="20">
        <f t="shared" ca="1" si="15"/>
        <v>12700.924589134524</v>
      </c>
    </row>
    <row r="53" spans="2:6">
      <c r="B53">
        <v>46</v>
      </c>
      <c r="C53" s="3">
        <f t="shared" si="21"/>
        <v>12154.49441411107</v>
      </c>
      <c r="D53" s="20">
        <f t="shared" ca="1" si="13"/>
        <v>13344.087209962632</v>
      </c>
      <c r="E53" s="20">
        <f t="shared" ca="1" si="14"/>
        <v>14673.824091612645</v>
      </c>
      <c r="F53" s="20">
        <f t="shared" ca="1" si="15"/>
        <v>12876.835862364573</v>
      </c>
    </row>
    <row r="54" spans="2:6">
      <c r="B54">
        <v>47</v>
      </c>
      <c r="C54" s="3">
        <f t="shared" si="21"/>
        <v>12424.751904801256</v>
      </c>
      <c r="D54" s="20">
        <f t="shared" ca="1" si="13"/>
        <v>13738.648154737226</v>
      </c>
      <c r="E54" s="20">
        <f t="shared" ca="1" si="14"/>
        <v>15033.87777229974</v>
      </c>
      <c r="F54" s="20">
        <f t="shared" ca="1" si="15"/>
        <v>13094.643772708661</v>
      </c>
    </row>
    <row r="55" spans="2:6">
      <c r="B55">
        <v>48</v>
      </c>
      <c r="C55" s="3">
        <f t="shared" si="21"/>
        <v>12695.459824642592</v>
      </c>
      <c r="D55" s="20">
        <f t="shared" ca="1" si="13"/>
        <v>14103.136889360036</v>
      </c>
      <c r="E55" s="20">
        <f t="shared" ca="1" si="14"/>
        <v>15396.63185559199</v>
      </c>
      <c r="F55" s="20">
        <f t="shared" ca="1" si="15"/>
        <v>13311.90716327689</v>
      </c>
    </row>
    <row r="56" spans="2:6">
      <c r="B56">
        <v>49</v>
      </c>
      <c r="C56" s="3">
        <f t="shared" si="21"/>
        <v>12966.61892435033</v>
      </c>
      <c r="D56" s="20">
        <f t="shared" ca="1" si="13"/>
        <v>14435.405187881302</v>
      </c>
      <c r="E56" s="20">
        <f t="shared" ca="1" si="14"/>
        <v>15762.10659450893</v>
      </c>
      <c r="F56" s="20">
        <f t="shared" ca="1" si="15"/>
        <v>13528.627395368698</v>
      </c>
    </row>
    <row r="57" spans="2:6">
      <c r="B57">
        <v>50</v>
      </c>
      <c r="C57" s="3">
        <f t="shared" si="21"/>
        <v>13238.229955890914</v>
      </c>
      <c r="D57" s="20">
        <f t="shared" ca="1" si="13"/>
        <v>14769.611718143944</v>
      </c>
      <c r="E57" s="20">
        <f t="shared" ca="1" si="14"/>
        <v>16130.322393967748</v>
      </c>
      <c r="F57" s="20">
        <f t="shared" ca="1" si="15"/>
        <v>13744.805826880276</v>
      </c>
    </row>
    <row r="58" spans="2:6">
      <c r="B58">
        <v>51</v>
      </c>
      <c r="C58" s="3">
        <f t="shared" si="21"/>
        <v>13510.293672484066</v>
      </c>
      <c r="D58" s="20">
        <f t="shared" ca="1" si="13"/>
        <v>14994.995698613704</v>
      </c>
      <c r="E58" s="20">
        <f t="shared" ca="1" si="14"/>
        <v>16272.786911341296</v>
      </c>
      <c r="F58" s="20">
        <f t="shared" ca="1" si="15"/>
        <v>14956.942234761897</v>
      </c>
    </row>
    <row r="59" spans="2:6">
      <c r="B59">
        <v>52</v>
      </c>
      <c r="C59" s="3">
        <f t="shared" si="21"/>
        <v>13782.810828604874</v>
      </c>
      <c r="D59" s="20">
        <f t="shared" ca="1" si="13"/>
        <v>15332.466506855617</v>
      </c>
      <c r="E59" s="20">
        <f t="shared" ca="1" si="14"/>
        <v>16753.318059251964</v>
      </c>
      <c r="F59" s="20">
        <f t="shared" ca="1" si="15"/>
        <v>15169.549879174992</v>
      </c>
    </row>
    <row r="60" spans="2:6">
      <c r="B60">
        <v>53</v>
      </c>
      <c r="C60" s="3">
        <f t="shared" si="21"/>
        <v>14055.782179985883</v>
      </c>
      <c r="D60" s="20">
        <f t="shared" ca="1" si="13"/>
        <v>15582.466506855617</v>
      </c>
      <c r="E60" s="20">
        <f t="shared" ca="1" si="14"/>
        <v>17240.656731758034</v>
      </c>
      <c r="F60" s="20">
        <f t="shared" ca="1" si="15"/>
        <v>15381.626004477055</v>
      </c>
    </row>
    <row r="61" spans="2:6">
      <c r="B61">
        <v>54</v>
      </c>
      <c r="C61" s="3">
        <f t="shared" si="21"/>
        <v>14329.208483619193</v>
      </c>
      <c r="D61" s="20">
        <f t="shared" ca="1" si="13"/>
        <v>15923.364228145609</v>
      </c>
      <c r="E61" s="20">
        <f t="shared" ca="1" si="14"/>
        <v>17734.899368791273</v>
      </c>
      <c r="F61" s="20">
        <f t="shared" ca="1" si="15"/>
        <v>15952.076546236993</v>
      </c>
    </row>
    <row r="62" spans="2:6">
      <c r="B62">
        <v>55</v>
      </c>
      <c r="C62" s="3">
        <f t="shared" si="21"/>
        <v>14603.09049775856</v>
      </c>
      <c r="D62" s="20">
        <f t="shared" ca="1" si="13"/>
        <v>16266.250519476458</v>
      </c>
      <c r="E62" s="20">
        <f t="shared" ca="1" si="14"/>
        <v>18117.911114057209</v>
      </c>
      <c r="F62" s="20">
        <f t="shared" ca="1" si="15"/>
        <v>15949.502000921573</v>
      </c>
    </row>
    <row r="63" spans="2:6">
      <c r="B63">
        <v>56</v>
      </c>
      <c r="C63" s="3">
        <f t="shared" si="21"/>
        <v>14877.428981921492</v>
      </c>
      <c r="D63" s="20">
        <f t="shared" ca="1" si="13"/>
        <v>16611.13698084007</v>
      </c>
      <c r="E63" s="20">
        <f t="shared" ca="1" si="14"/>
        <v>18624.581521506352</v>
      </c>
      <c r="F63" s="20">
        <f t="shared" ca="1" si="15"/>
        <v>16159.62824591927</v>
      </c>
    </row>
    <row r="64" spans="2:6">
      <c r="B64">
        <v>57</v>
      </c>
      <c r="C64" s="3">
        <f t="shared" si="21"/>
        <v>15152.224696891362</v>
      </c>
      <c r="D64" s="20">
        <f t="shared" ca="1" si="13"/>
        <v>16861.13698084007</v>
      </c>
      <c r="E64" s="20">
        <f t="shared" ca="1" si="14"/>
        <v>19014.265882917651</v>
      </c>
      <c r="F64" s="20">
        <f t="shared" ca="1" si="15"/>
        <v>16153.76746535888</v>
      </c>
    </row>
    <row r="65" spans="2:6">
      <c r="B65">
        <v>58</v>
      </c>
      <c r="C65" s="3">
        <f t="shared" si="21"/>
        <v>15427.478404719515</v>
      </c>
      <c r="D65" s="20">
        <f t="shared" ca="1" si="13"/>
        <v>17111.13698084007</v>
      </c>
      <c r="E65" s="20">
        <f t="shared" ca="1" si="14"/>
        <v>19137.504110364865</v>
      </c>
      <c r="F65" s="20">
        <f t="shared" ca="1" si="15"/>
        <v>17534.531187934004</v>
      </c>
    </row>
    <row r="66" spans="2:6">
      <c r="B66">
        <v>59</v>
      </c>
      <c r="C66" s="3">
        <f t="shared" si="21"/>
        <v>15703.190868727383</v>
      </c>
      <c r="D66" s="20">
        <f t="shared" ca="1" si="13"/>
        <v>17332.618419205337</v>
      </c>
      <c r="E66" s="20">
        <f t="shared" ca="1" si="14"/>
        <v>19435.347870640777</v>
      </c>
      <c r="F66" s="20">
        <f t="shared" ca="1" si="15"/>
        <v>18149.833921015961</v>
      </c>
    </row>
    <row r="67" spans="2:6">
      <c r="B67">
        <v>60</v>
      </c>
      <c r="C67" s="3">
        <f t="shared" si="21"/>
        <v>15979.362853508595</v>
      </c>
      <c r="D67" s="20">
        <f t="shared" ca="1" si="13"/>
        <v>17582.618419205337</v>
      </c>
      <c r="E67" s="20">
        <f t="shared" ca="1" si="14"/>
        <v>19960.681965474854</v>
      </c>
      <c r="F67" s="20">
        <f t="shared" ca="1" si="15"/>
        <v>18777.955461037127</v>
      </c>
    </row>
    <row r="68" spans="2:6">
      <c r="B68">
        <v>61</v>
      </c>
      <c r="C68" s="3">
        <f t="shared" si="21"/>
        <v>16255.995124931111</v>
      </c>
      <c r="D68" s="20">
        <f t="shared" ca="1" si="13"/>
        <v>17935.183693317369</v>
      </c>
      <c r="E68" s="20">
        <f t="shared" ca="1" si="14"/>
        <v>20260.58367038854</v>
      </c>
      <c r="F68" s="20">
        <f t="shared" ca="1" si="15"/>
        <v>20342.412343309727</v>
      </c>
    </row>
    <row r="69" spans="2:6">
      <c r="B69">
        <v>62</v>
      </c>
      <c r="C69" s="3">
        <f t="shared" si="21"/>
        <v>16533.08845013933</v>
      </c>
      <c r="D69" s="20">
        <f t="shared" ca="1" si="13"/>
        <v>18379.481516661639</v>
      </c>
      <c r="E69" s="20">
        <f t="shared" ca="1" si="14"/>
        <v>20662.538047916456</v>
      </c>
      <c r="F69" s="20">
        <f t="shared" ca="1" si="15"/>
        <v>20473.748271307086</v>
      </c>
    </row>
    <row r="70" spans="2:6">
      <c r="B70">
        <v>63</v>
      </c>
      <c r="C70" s="3">
        <f t="shared" si="21"/>
        <v>16810.643597556231</v>
      </c>
      <c r="D70" s="20">
        <f t="shared" ca="1" si="13"/>
        <v>18736.695158842165</v>
      </c>
      <c r="E70" s="20">
        <f t="shared" ca="1" si="14"/>
        <v>21067.507083275832</v>
      </c>
      <c r="F70" s="20">
        <f t="shared" ca="1" si="15"/>
        <v>20399.580590344722</v>
      </c>
    </row>
    <row r="71" spans="2:6">
      <c r="B71">
        <v>64</v>
      </c>
      <c r="C71" s="3">
        <f t="shared" si="21"/>
        <v>17088.661336885492</v>
      </c>
      <c r="D71" s="20">
        <f t="shared" ca="1" si="13"/>
        <v>19095.992547268746</v>
      </c>
      <c r="E71" s="20">
        <f t="shared" ca="1" si="14"/>
        <v>21721.300969038621</v>
      </c>
      <c r="F71" s="20">
        <f t="shared" ca="1" si="15"/>
        <v>20598.581638868862</v>
      </c>
    </row>
    <row r="72" spans="2:6">
      <c r="B72">
        <v>65</v>
      </c>
      <c r="C72" s="3">
        <f t="shared" si="21"/>
        <v>17367.142439113635</v>
      </c>
      <c r="D72" s="20">
        <f t="shared" ca="1" si="13"/>
        <v>19505.125818495984</v>
      </c>
      <c r="E72" s="20">
        <f t="shared" ca="1" si="14"/>
        <v>22134.21072630641</v>
      </c>
      <c r="F72" s="20">
        <f t="shared" ca="1" si="15"/>
        <v>20797.085184771691</v>
      </c>
    </row>
    <row r="73" spans="2:6">
      <c r="B73">
        <v>66</v>
      </c>
      <c r="C73" s="3">
        <f t="shared" si="21"/>
        <v>17646.087676512157</v>
      </c>
      <c r="D73" s="20">
        <f t="shared" ref="D73:D136" ca="1" si="22">D72*(1+VLOOKUP(RANDBETWEEN(0,100),$M$7:$N$11,2)/12)+250</f>
        <v>19755.125818495984</v>
      </c>
      <c r="E73" s="20">
        <f t="shared" ref="E73:E136" ca="1" si="23">E72*(1+VLOOKUP(RANDBETWEEN(0,100),$S$7:$T$11,2)/12)+250</f>
        <v>22236.649321464367</v>
      </c>
      <c r="F73" s="20">
        <f t="shared" ref="F73:F136" ca="1" si="24">F72*(1+VLOOKUP(RANDBETWEEN(0,100),$Y$7:$Z$11,2)/12)+250</f>
        <v>20717.798002679472</v>
      </c>
    </row>
    <row r="74" spans="2:6">
      <c r="B74">
        <v>67</v>
      </c>
      <c r="C74" s="3">
        <f t="shared" si="21"/>
        <v>17925.497822639678</v>
      </c>
      <c r="D74" s="20">
        <f t="shared" ca="1" si="22"/>
        <v>20005.125818495984</v>
      </c>
      <c r="E74" s="20">
        <f t="shared" ca="1" si="23"/>
        <v>22653.42419137535</v>
      </c>
      <c r="F74" s="20">
        <f t="shared" ca="1" si="24"/>
        <v>21399.418794401961</v>
      </c>
    </row>
    <row r="75" spans="2:6">
      <c r="B75">
        <v>68</v>
      </c>
      <c r="C75" s="3">
        <f t="shared" si="21"/>
        <v>18205.373652344078</v>
      </c>
      <c r="D75" s="20">
        <f t="shared" ca="1" si="22"/>
        <v>20421.835200316782</v>
      </c>
      <c r="E75" s="20">
        <f t="shared" ca="1" si="23"/>
        <v>23073.324872810666</v>
      </c>
      <c r="F75" s="20">
        <f t="shared" ca="1" si="24"/>
        <v>23147.3781100101</v>
      </c>
    </row>
    <row r="76" spans="2:6">
      <c r="B76">
        <v>69</v>
      </c>
      <c r="C76" s="3">
        <f t="shared" si="21"/>
        <v>18485.715941764654</v>
      </c>
      <c r="D76" s="20">
        <f t="shared" ca="1" si="22"/>
        <v>20790.962572318629</v>
      </c>
      <c r="E76" s="20">
        <f t="shared" ca="1" si="23"/>
        <v>23496.374809356748</v>
      </c>
      <c r="F76" s="20">
        <f t="shared" ca="1" si="24"/>
        <v>25017.694577710809</v>
      </c>
    </row>
    <row r="77" spans="2:6">
      <c r="B77">
        <v>70</v>
      </c>
      <c r="C77" s="3">
        <f t="shared" si="21"/>
        <v>18766.525468334265</v>
      </c>
      <c r="D77" s="20">
        <f t="shared" ca="1" si="22"/>
        <v>21162.24318732382</v>
      </c>
      <c r="E77" s="20">
        <f t="shared" ca="1" si="23"/>
        <v>24079.240119155969</v>
      </c>
      <c r="F77" s="20">
        <f t="shared" ca="1" si="24"/>
        <v>25205.150341266533</v>
      </c>
    </row>
    <row r="78" spans="2:6">
      <c r="B78">
        <v>71</v>
      </c>
      <c r="C78" s="3">
        <f t="shared" si="21"/>
        <v>19047.803010781488</v>
      </c>
      <c r="D78" s="20">
        <f t="shared" ca="1" si="22"/>
        <v>21412.24318732382</v>
      </c>
      <c r="E78" s="20">
        <f t="shared" ca="1" si="23"/>
        <v>24509.834420049639</v>
      </c>
      <c r="F78" s="20">
        <f t="shared" ca="1" si="24"/>
        <v>25308.120297609144</v>
      </c>
    </row>
    <row r="79" spans="2:6">
      <c r="B79">
        <v>72</v>
      </c>
      <c r="C79" s="3">
        <f t="shared" si="21"/>
        <v>19329.549349132791</v>
      </c>
      <c r="D79" s="20">
        <f t="shared" ca="1" si="22"/>
        <v>21787.147939249877</v>
      </c>
      <c r="E79" s="20">
        <f t="shared" ca="1" si="23"/>
        <v>24943.658178200014</v>
      </c>
      <c r="F79" s="20">
        <f t="shared" ca="1" si="24"/>
        <v>25157.408392896999</v>
      </c>
    </row>
    <row r="80" spans="2:6">
      <c r="B80">
        <v>73</v>
      </c>
      <c r="C80" s="3">
        <f t="shared" si="21"/>
        <v>19611.765264714679</v>
      </c>
      <c r="D80" s="20">
        <f t="shared" ca="1" si="22"/>
        <v>22164.239635562168</v>
      </c>
      <c r="E80" s="20">
        <f t="shared" ca="1" si="23"/>
        <v>25256.017323645512</v>
      </c>
      <c r="F80" s="20">
        <f t="shared" ca="1" si="24"/>
        <v>25260.656843938432</v>
      </c>
    </row>
    <row r="81" spans="2:6">
      <c r="B81">
        <v>74</v>
      </c>
      <c r="C81" s="3">
        <f t="shared" si="21"/>
        <v>19894.451540155871</v>
      </c>
      <c r="D81" s="20">
        <f t="shared" ca="1" si="22"/>
        <v>22377.299236169561</v>
      </c>
      <c r="E81" s="20">
        <f t="shared" ca="1" si="23"/>
        <v>25695.437453572857</v>
      </c>
      <c r="F81" s="20">
        <f t="shared" ca="1" si="24"/>
        <v>25447.505201828586</v>
      </c>
    </row>
    <row r="82" spans="2:6">
      <c r="B82">
        <v>75</v>
      </c>
      <c r="C82" s="3">
        <f t="shared" si="21"/>
        <v>20177.608959389465</v>
      </c>
      <c r="D82" s="20">
        <f t="shared" ca="1" si="22"/>
        <v>22813.776729804307</v>
      </c>
      <c r="E82" s="20">
        <f t="shared" ca="1" si="23"/>
        <v>26309.456150831804</v>
      </c>
      <c r="F82" s="20">
        <f t="shared" ca="1" si="24"/>
        <v>26227.661560200013</v>
      </c>
    </row>
    <row r="83" spans="2:6">
      <c r="B83">
        <v>76</v>
      </c>
      <c r="C83" s="3">
        <f t="shared" si="21"/>
        <v>20461.238307655116</v>
      </c>
      <c r="D83" s="20">
        <f t="shared" ca="1" si="22"/>
        <v>23310.925977710518</v>
      </c>
      <c r="E83" s="20">
        <f t="shared" ca="1" si="23"/>
        <v>26932.17344630192</v>
      </c>
      <c r="F83" s="20">
        <f t="shared" ca="1" si="24"/>
        <v>26062.390252163514</v>
      </c>
    </row>
    <row r="84" spans="2:6">
      <c r="B84">
        <v>77</v>
      </c>
      <c r="C84" s="3">
        <f t="shared" si="21"/>
        <v>20745.34037150121</v>
      </c>
      <c r="D84" s="20">
        <f t="shared" ca="1" si="22"/>
        <v>23696.906379247164</v>
      </c>
      <c r="E84" s="20">
        <f t="shared" ca="1" si="23"/>
        <v>27249.503879917673</v>
      </c>
      <c r="F84" s="20">
        <f t="shared" ca="1" si="24"/>
        <v>26160.359642359224</v>
      </c>
    </row>
    <row r="85" spans="2:6">
      <c r="B85">
        <v>78</v>
      </c>
      <c r="C85" s="3">
        <f t="shared" si="21"/>
        <v>21029.915938787046</v>
      </c>
      <c r="D85" s="20">
        <f t="shared" ca="1" si="22"/>
        <v>24144.380599074222</v>
      </c>
      <c r="E85" s="20">
        <f t="shared" ca="1" si="23"/>
        <v>27703.875159017058</v>
      </c>
      <c r="F85" s="20">
        <f t="shared" ca="1" si="24"/>
        <v>26344.958743253326</v>
      </c>
    </row>
    <row r="86" spans="2:6">
      <c r="B86">
        <v>79</v>
      </c>
      <c r="C86" s="3">
        <f t="shared" si="21"/>
        <v>21314.965798685025</v>
      </c>
      <c r="D86" s="20">
        <f t="shared" ca="1" si="22"/>
        <v>24535.222819235489</v>
      </c>
      <c r="E86" s="20">
        <f t="shared" ca="1" si="23"/>
        <v>28161.654222709687</v>
      </c>
      <c r="F86" s="20">
        <f t="shared" ca="1" si="24"/>
        <v>28439.105855281061</v>
      </c>
    </row>
    <row r="87" spans="2:6">
      <c r="B87">
        <v>80</v>
      </c>
      <c r="C87" s="3">
        <f t="shared" si="21"/>
        <v>21600.490741682836</v>
      </c>
      <c r="D87" s="20">
        <f t="shared" ca="1" si="22"/>
        <v>24928.344952347696</v>
      </c>
      <c r="E87" s="20">
        <f t="shared" ca="1" si="23"/>
        <v>28810.610990864741</v>
      </c>
      <c r="F87" s="20">
        <f t="shared" ca="1" si="24"/>
        <v>29281.587227266082</v>
      </c>
    </row>
    <row r="88" spans="2:6">
      <c r="B88">
        <v>81</v>
      </c>
      <c r="C88" s="3">
        <f t="shared" si="21"/>
        <v>21886.49155958564</v>
      </c>
      <c r="D88" s="20">
        <f t="shared" ca="1" si="22"/>
        <v>25178.344952347696</v>
      </c>
      <c r="E88" s="20">
        <f t="shared" ca="1" si="23"/>
        <v>29612.814368189651</v>
      </c>
      <c r="F88" s="20">
        <f t="shared" ca="1" si="24"/>
        <v>29360.777968440361</v>
      </c>
    </row>
    <row r="89" spans="2:6">
      <c r="B89">
        <v>82</v>
      </c>
      <c r="C89" s="3">
        <f t="shared" si="21"/>
        <v>22172.969045518283</v>
      </c>
      <c r="D89" s="20">
        <f t="shared" ca="1" si="22"/>
        <v>25575.218631236392</v>
      </c>
      <c r="E89" s="20">
        <f t="shared" ca="1" si="23"/>
        <v>30084.910475951074</v>
      </c>
      <c r="F89" s="20">
        <f t="shared" ca="1" si="24"/>
        <v>29537.37602351926</v>
      </c>
    </row>
    <row r="90" spans="2:6">
      <c r="B90">
        <v>83</v>
      </c>
      <c r="C90" s="3">
        <f t="shared" si="21"/>
        <v>22459.923993927481</v>
      </c>
      <c r="D90" s="20">
        <f t="shared" ca="1" si="22"/>
        <v>25974.407406585273</v>
      </c>
      <c r="E90" s="20">
        <f t="shared" ca="1" si="23"/>
        <v>30761.113374360379</v>
      </c>
      <c r="F90" s="20">
        <f t="shared" ca="1" si="24"/>
        <v>30402.738024009243</v>
      </c>
    </row>
    <row r="91" spans="2:6">
      <c r="B91">
        <v>84</v>
      </c>
      <c r="C91" s="3">
        <f t="shared" si="21"/>
        <v>22747.357200584029</v>
      </c>
      <c r="D91" s="20">
        <f t="shared" ca="1" si="22"/>
        <v>26375.924783123686</v>
      </c>
      <c r="E91" s="20">
        <f t="shared" ca="1" si="23"/>
        <v>31446.895813830484</v>
      </c>
      <c r="F91" s="20">
        <f t="shared" ca="1" si="24"/>
        <v>30576.73117894922</v>
      </c>
    </row>
    <row r="92" spans="2:6">
      <c r="B92">
        <v>85</v>
      </c>
      <c r="C92" s="3">
        <f t="shared" si="21"/>
        <v>23035.269462585002</v>
      </c>
      <c r="D92" s="20">
        <f t="shared" ca="1" si="22"/>
        <v>26779.784344358573</v>
      </c>
      <c r="E92" s="20">
        <f t="shared" ca="1" si="23"/>
        <v>31932.747532434216</v>
      </c>
      <c r="F92" s="20">
        <f t="shared" ca="1" si="24"/>
        <v>32967.10236147567</v>
      </c>
    </row>
    <row r="93" spans="2:6">
      <c r="B93">
        <v>86</v>
      </c>
      <c r="C93" s="3">
        <f t="shared" si="21"/>
        <v>23323.661578355979</v>
      </c>
      <c r="D93" s="20">
        <f t="shared" ca="1" si="22"/>
        <v>27319.89867475579</v>
      </c>
      <c r="E93" s="20">
        <f t="shared" ca="1" si="23"/>
        <v>32635.128122477036</v>
      </c>
      <c r="F93" s="20">
        <f t="shared" ca="1" si="24"/>
        <v>33024.794264367061</v>
      </c>
    </row>
    <row r="94" spans="2:6">
      <c r="B94">
        <v>87</v>
      </c>
      <c r="C94" s="3">
        <f t="shared" si="21"/>
        <v>23612.53434765324</v>
      </c>
      <c r="D94" s="20">
        <f t="shared" ca="1" si="22"/>
        <v>27524.365510297863</v>
      </c>
      <c r="E94" s="20">
        <f t="shared" ca="1" si="23"/>
        <v>33347.459104212125</v>
      </c>
      <c r="F94" s="20">
        <f t="shared" ca="1" si="24"/>
        <v>33082.149631158252</v>
      </c>
    </row>
    <row r="95" spans="2:6">
      <c r="B95">
        <v>88</v>
      </c>
      <c r="C95" s="3">
        <f t="shared" si="21"/>
        <v>23901.888571565996</v>
      </c>
      <c r="D95" s="20">
        <f t="shared" ca="1" si="22"/>
        <v>27934.924309107933</v>
      </c>
      <c r="E95" s="20">
        <f t="shared" ca="1" si="23"/>
        <v>33680.827751972654</v>
      </c>
      <c r="F95" s="20">
        <f t="shared" ca="1" si="24"/>
        <v>33249.444257080359</v>
      </c>
    </row>
    <row r="96" spans="2:6">
      <c r="B96">
        <v>89</v>
      </c>
      <c r="C96" s="3">
        <f t="shared" si="21"/>
        <v>24191.725052518606</v>
      </c>
      <c r="D96" s="20">
        <f t="shared" ca="1" si="22"/>
        <v>28347.878034244397</v>
      </c>
      <c r="E96" s="20">
        <f t="shared" ca="1" si="23"/>
        <v>34015.029821352582</v>
      </c>
      <c r="F96" s="20">
        <f t="shared" ca="1" si="24"/>
        <v>32972.994723009921</v>
      </c>
    </row>
    <row r="97" spans="1:6">
      <c r="B97">
        <v>90</v>
      </c>
      <c r="C97" s="3">
        <f t="shared" si="21"/>
        <v>24482.044594272804</v>
      </c>
      <c r="D97" s="20">
        <f t="shared" ca="1" si="22"/>
        <v>28763.240656110822</v>
      </c>
      <c r="E97" s="20">
        <f t="shared" ca="1" si="23"/>
        <v>34916.984559595177</v>
      </c>
      <c r="F97" s="20">
        <f t="shared" ca="1" si="24"/>
        <v>33140.562236202401</v>
      </c>
    </row>
    <row r="98" spans="1:6">
      <c r="B98">
        <v>91</v>
      </c>
      <c r="C98" s="3">
        <f t="shared" si="21"/>
        <v>24772.848001929928</v>
      </c>
      <c r="D98" s="20">
        <f t="shared" ca="1" si="22"/>
        <v>29181.026226604801</v>
      </c>
      <c r="E98" s="20">
        <f t="shared" ca="1" si="23"/>
        <v>35661.641840856108</v>
      </c>
      <c r="F98" s="20">
        <f t="shared" ca="1" si="24"/>
        <v>33307.710830611897</v>
      </c>
    </row>
    <row r="99" spans="1:6">
      <c r="B99">
        <v>92</v>
      </c>
      <c r="C99" s="3">
        <f t="shared" si="21"/>
        <v>25064.136081933146</v>
      </c>
      <c r="D99" s="20">
        <f t="shared" ca="1" si="22"/>
        <v>29431.026226604801</v>
      </c>
      <c r="E99" s="20">
        <f t="shared" ca="1" si="23"/>
        <v>36000.795945458245</v>
      </c>
      <c r="F99" s="20">
        <f t="shared" ca="1" si="24"/>
        <v>33474.441553535369</v>
      </c>
    </row>
    <row r="100" spans="1:6">
      <c r="B100">
        <v>93</v>
      </c>
      <c r="C100" s="3">
        <f t="shared" si="21"/>
        <v>25355.909642069702</v>
      </c>
      <c r="D100" s="20">
        <f t="shared" ca="1" si="22"/>
        <v>29681.026226604801</v>
      </c>
      <c r="E100" s="20">
        <f t="shared" ca="1" si="23"/>
        <v>36010.790639155188</v>
      </c>
      <c r="F100" s="20">
        <f t="shared" ca="1" si="24"/>
        <v>34421.825752567354</v>
      </c>
    </row>
    <row r="101" spans="1:6">
      <c r="B101">
        <v>94</v>
      </c>
      <c r="C101" s="3">
        <f t="shared" si="21"/>
        <v>25648.169491473152</v>
      </c>
      <c r="D101" s="20">
        <f t="shared" ca="1" si="22"/>
        <v>30104.165546259996</v>
      </c>
      <c r="E101" s="20">
        <f t="shared" ca="1" si="23"/>
        <v>36350.817615753076</v>
      </c>
      <c r="F101" s="20">
        <f t="shared" ca="1" si="24"/>
        <v>34585.771188185936</v>
      </c>
    </row>
    <row r="102" spans="1:6">
      <c r="A102">
        <v>184</v>
      </c>
      <c r="B102">
        <v>95</v>
      </c>
      <c r="C102" s="3">
        <f t="shared" si="21"/>
        <v>25940.91644062561</v>
      </c>
      <c r="D102" s="20">
        <f t="shared" ca="1" si="22"/>
        <v>30529.773178613181</v>
      </c>
      <c r="E102" s="20">
        <f t="shared" ca="1" si="23"/>
        <v>36691.694659792454</v>
      </c>
      <c r="F102" s="20">
        <f t="shared" ca="1" si="24"/>
        <v>34634.020856254851</v>
      </c>
    </row>
    <row r="103" spans="1:6">
      <c r="B103">
        <v>96</v>
      </c>
      <c r="C103" s="3">
        <f t="shared" si="21"/>
        <v>26234.151301359987</v>
      </c>
      <c r="D103" s="20">
        <f t="shared" ca="1" si="22"/>
        <v>30728.890223315491</v>
      </c>
      <c r="E103" s="20">
        <f t="shared" ca="1" si="23"/>
        <v>37216.882369740903</v>
      </c>
      <c r="F103" s="20">
        <f t="shared" ca="1" si="24"/>
        <v>34335.648859364148</v>
      </c>
    </row>
    <row r="104" spans="1:6">
      <c r="B104">
        <v>97</v>
      </c>
      <c r="C104" s="3">
        <f t="shared" si="21"/>
        <v>26527.874886862253</v>
      </c>
      <c r="D104" s="20">
        <f t="shared" ca="1" si="22"/>
        <v>31311.786534068073</v>
      </c>
      <c r="E104" s="20">
        <f t="shared" ca="1" si="23"/>
        <v>37994.121536645565</v>
      </c>
      <c r="F104" s="20">
        <f t="shared" ca="1" si="24"/>
        <v>34499.809737215743</v>
      </c>
    </row>
    <row r="105" spans="1:6">
      <c r="B105">
        <v>98</v>
      </c>
      <c r="C105" s="3">
        <f t="shared" si="21"/>
        <v>26822.088011673692</v>
      </c>
      <c r="D105" s="20">
        <f t="shared" ca="1" si="22"/>
        <v>31744.438622183472</v>
      </c>
      <c r="E105" s="20">
        <f t="shared" ca="1" si="23"/>
        <v>38782.371591748044</v>
      </c>
      <c r="F105" s="20">
        <f t="shared" ca="1" si="24"/>
        <v>34663.560212872704</v>
      </c>
    </row>
    <row r="106" spans="1:6">
      <c r="B106">
        <v>99</v>
      </c>
      <c r="C106" s="3">
        <f t="shared" si="21"/>
        <v>27116.791491693148</v>
      </c>
      <c r="D106" s="20">
        <f t="shared" ca="1" si="22"/>
        <v>31994.438622183472</v>
      </c>
      <c r="E106" s="20">
        <f t="shared" ca="1" si="23"/>
        <v>38773.822447803053</v>
      </c>
      <c r="F106" s="20">
        <f t="shared" ca="1" si="24"/>
        <v>35635.717717307547</v>
      </c>
    </row>
    <row r="107" spans="1:6">
      <c r="B107">
        <v>100</v>
      </c>
      <c r="C107" s="3">
        <f t="shared" si="21"/>
        <v>27411.986144179304</v>
      </c>
      <c r="D107" s="20">
        <f t="shared" ca="1" si="22"/>
        <v>32244.438622183472</v>
      </c>
      <c r="E107" s="20">
        <f t="shared" ca="1" si="23"/>
        <v>39314.626116161577</v>
      </c>
      <c r="F107" s="20">
        <f t="shared" ca="1" si="24"/>
        <v>35677.842697289918</v>
      </c>
    </row>
    <row r="108" spans="1:6">
      <c r="B108">
        <v>101</v>
      </c>
      <c r="C108" s="3">
        <f t="shared" si="21"/>
        <v>27707.672787752937</v>
      </c>
      <c r="D108" s="20">
        <f t="shared" ca="1" si="22"/>
        <v>32440.697891146498</v>
      </c>
      <c r="E108" s="20">
        <f t="shared" ca="1" si="23"/>
        <v>39859.485812032792</v>
      </c>
      <c r="F108" s="20">
        <f t="shared" ca="1" si="24"/>
        <v>35719.721948222395</v>
      </c>
    </row>
    <row r="109" spans="1:6">
      <c r="B109">
        <v>102</v>
      </c>
      <c r="C109" s="3">
        <f t="shared" ref="C109:C172" si="25">C108*(1+$H$10/12)+250</f>
        <v>28003.852242399193</v>
      </c>
      <c r="D109" s="20">
        <f t="shared" ca="1" si="22"/>
        <v>32961.037040239389</v>
      </c>
      <c r="E109" s="20">
        <f t="shared" ca="1" si="23"/>
        <v>40674.161861036591</v>
      </c>
      <c r="F109" s="20">
        <f t="shared" ca="1" si="24"/>
        <v>38470.102484597963</v>
      </c>
    </row>
    <row r="110" spans="1:6">
      <c r="B110">
        <v>103</v>
      </c>
      <c r="C110" s="3">
        <f t="shared" si="25"/>
        <v>28300.52532946986</v>
      </c>
      <c r="D110" s="20">
        <f t="shared" ca="1" si="22"/>
        <v>33211.037040239389</v>
      </c>
      <c r="E110" s="20">
        <f t="shared" ca="1" si="23"/>
        <v>41500.379154067945</v>
      </c>
      <c r="F110" s="20">
        <f t="shared" ca="1" si="24"/>
        <v>38623.92722838647</v>
      </c>
    </row>
    <row r="111" spans="1:6">
      <c r="B111">
        <v>104</v>
      </c>
      <c r="C111" s="3">
        <f t="shared" si="25"/>
        <v>28597.692871685646</v>
      </c>
      <c r="D111" s="20">
        <f t="shared" ca="1" si="22"/>
        <v>33737.795682241383</v>
      </c>
      <c r="E111" s="20">
        <f t="shared" ca="1" si="23"/>
        <v>42545.803087854249</v>
      </c>
      <c r="F111" s="20">
        <f t="shared" ca="1" si="24"/>
        <v>38777.367410315506</v>
      </c>
    </row>
    <row r="112" spans="1:6">
      <c r="B112">
        <v>105</v>
      </c>
      <c r="C112" s="3">
        <f t="shared" si="25"/>
        <v>28895.355693138456</v>
      </c>
      <c r="D112" s="20">
        <f t="shared" ca="1" si="22"/>
        <v>33987.795682241383</v>
      </c>
      <c r="E112" s="20">
        <f t="shared" ca="1" si="23"/>
        <v>43114.896611013159</v>
      </c>
      <c r="F112" s="20">
        <f t="shared" ca="1" si="24"/>
        <v>38930.423991789721</v>
      </c>
    </row>
    <row r="113" spans="2:6">
      <c r="B113">
        <v>106</v>
      </c>
      <c r="C113" s="3">
        <f t="shared" si="25"/>
        <v>29193.514619293688</v>
      </c>
      <c r="D113" s="20">
        <f t="shared" ca="1" si="22"/>
        <v>34436.057823721123</v>
      </c>
      <c r="E113" s="20">
        <f t="shared" ca="1" si="23"/>
        <v>43975.690979669176</v>
      </c>
      <c r="F113" s="20">
        <f t="shared" ca="1" si="24"/>
        <v>39991.474491618668</v>
      </c>
    </row>
    <row r="114" spans="2:6">
      <c r="B114">
        <v>107</v>
      </c>
      <c r="C114" s="3">
        <f t="shared" si="25"/>
        <v>29492.170476992513</v>
      </c>
      <c r="D114" s="20">
        <f t="shared" ca="1" si="22"/>
        <v>34886.934827692829</v>
      </c>
      <c r="E114" s="20">
        <f t="shared" ca="1" si="23"/>
        <v>45068.558390112841</v>
      </c>
      <c r="F114" s="20">
        <f t="shared" ca="1" si="24"/>
        <v>40141.495805389626</v>
      </c>
    </row>
    <row r="115" spans="2:6">
      <c r="B115">
        <v>108</v>
      </c>
      <c r="C115" s="3">
        <f t="shared" si="25"/>
        <v>29791.324094454169</v>
      </c>
      <c r="D115" s="20">
        <f t="shared" ca="1" si="22"/>
        <v>35136.934827692829</v>
      </c>
      <c r="E115" s="20">
        <f t="shared" ca="1" si="23"/>
        <v>45656.572578038693</v>
      </c>
      <c r="F115" s="20">
        <f t="shared" ca="1" si="24"/>
        <v>40291.142065876156</v>
      </c>
    </row>
    <row r="116" spans="2:6">
      <c r="B116">
        <v>109</v>
      </c>
      <c r="C116" s="3">
        <f t="shared" si="25"/>
        <v>30090.976301278261</v>
      </c>
      <c r="D116" s="20">
        <f t="shared" ca="1" si="22"/>
        <v>35386.934827692829</v>
      </c>
      <c r="E116" s="20">
        <f t="shared" ca="1" si="23"/>
        <v>46553.374022894241</v>
      </c>
      <c r="F116" s="20">
        <f t="shared" ca="1" si="24"/>
        <v>40440.414210711468</v>
      </c>
    </row>
    <row r="117" spans="2:6">
      <c r="B117">
        <v>110</v>
      </c>
      <c r="C117" s="3">
        <f t="shared" si="25"/>
        <v>30391.127928447058</v>
      </c>
      <c r="D117" s="20">
        <f t="shared" ca="1" si="22"/>
        <v>35636.934827692829</v>
      </c>
      <c r="E117" s="20">
        <f t="shared" ca="1" si="23"/>
        <v>47462.880154885243</v>
      </c>
      <c r="F117" s="20">
        <f t="shared" ca="1" si="24"/>
        <v>40589.313175184689</v>
      </c>
    </row>
    <row r="118" spans="2:6">
      <c r="B118">
        <v>111</v>
      </c>
      <c r="C118" s="3">
        <f t="shared" si="25"/>
        <v>30691.779808327803</v>
      </c>
      <c r="D118" s="20">
        <f t="shared" ca="1" si="22"/>
        <v>36094.816947521038</v>
      </c>
      <c r="E118" s="20">
        <f t="shared" ca="1" si="23"/>
        <v>48068.851756046883</v>
      </c>
      <c r="F118" s="20">
        <f t="shared" ca="1" si="24"/>
        <v>40196.649049910928</v>
      </c>
    </row>
    <row r="119" spans="2:6">
      <c r="B119">
        <v>112</v>
      </c>
      <c r="C119" s="3">
        <f t="shared" si="25"/>
        <v>30992.932774675017</v>
      </c>
      <c r="D119" s="20">
        <f t="shared" ca="1" si="22"/>
        <v>36645.607088750381</v>
      </c>
      <c r="E119" s="20">
        <f t="shared" ca="1" si="23"/>
        <v>48439.023885436996</v>
      </c>
      <c r="F119" s="20">
        <f t="shared" ca="1" si="24"/>
        <v>41284.079238450737</v>
      </c>
    </row>
    <row r="120" spans="2:6">
      <c r="B120">
        <v>113</v>
      </c>
      <c r="C120" s="3">
        <f t="shared" si="25"/>
        <v>31294.58766263281</v>
      </c>
      <c r="D120" s="20">
        <f t="shared" ca="1" si="22"/>
        <v>36895.607088750381</v>
      </c>
      <c r="E120" s="20">
        <f t="shared" ca="1" si="23"/>
        <v>48366.097059534084</v>
      </c>
      <c r="F120" s="20">
        <f t="shared" ca="1" si="24"/>
        <v>42394.164222585125</v>
      </c>
    </row>
    <row r="121" spans="2:6">
      <c r="B121">
        <v>114</v>
      </c>
      <c r="C121" s="3">
        <f t="shared" si="25"/>
        <v>31596.745308737198</v>
      </c>
      <c r="D121" s="20">
        <f t="shared" ca="1" si="22"/>
        <v>37145.607088750381</v>
      </c>
      <c r="E121" s="20">
        <f t="shared" ca="1" si="23"/>
        <v>49301.283434544152</v>
      </c>
      <c r="F121" s="20">
        <f t="shared" ca="1" si="24"/>
        <v>42538.178812028666</v>
      </c>
    </row>
    <row r="122" spans="2:6">
      <c r="B122">
        <v>115</v>
      </c>
      <c r="C122" s="3">
        <f t="shared" si="25"/>
        <v>31899.406550918429</v>
      </c>
      <c r="D122" s="20">
        <f t="shared" ca="1" si="22"/>
        <v>37612.289796768091</v>
      </c>
      <c r="E122" s="20">
        <f t="shared" ca="1" si="23"/>
        <v>49921.043060303236</v>
      </c>
      <c r="F122" s="20">
        <f t="shared" ca="1" si="24"/>
        <v>45765.851328870674</v>
      </c>
    </row>
    <row r="123" spans="2:6">
      <c r="B123">
        <v>116</v>
      </c>
      <c r="C123" s="3">
        <f t="shared" si="25"/>
        <v>32202.572228503293</v>
      </c>
      <c r="D123" s="20">
        <f t="shared" ca="1" si="22"/>
        <v>38081.694820582576</v>
      </c>
      <c r="E123" s="20">
        <f t="shared" ca="1" si="23"/>
        <v>50545.450883255515</v>
      </c>
      <c r="F123" s="20">
        <f t="shared" ca="1" si="24"/>
        <v>46969.306564888808</v>
      </c>
    </row>
    <row r="124" spans="2:6">
      <c r="B124">
        <v>117</v>
      </c>
      <c r="C124" s="3">
        <f t="shared" si="25"/>
        <v>32506.243182217466</v>
      </c>
      <c r="D124" s="20">
        <f t="shared" ca="1" si="22"/>
        <v>38553.838040369308</v>
      </c>
      <c r="E124" s="20">
        <f t="shared" ca="1" si="23"/>
        <v>50921.81451046365</v>
      </c>
      <c r="F124" s="20">
        <f t="shared" ca="1" si="24"/>
        <v>46475.625877611397</v>
      </c>
    </row>
    <row r="125" spans="2:6">
      <c r="B125">
        <v>118</v>
      </c>
      <c r="C125" s="3">
        <f t="shared" si="25"/>
        <v>32810.420254187833</v>
      </c>
      <c r="D125" s="20">
        <f t="shared" ca="1" si="22"/>
        <v>39028.735428938133</v>
      </c>
      <c r="E125" s="20">
        <f t="shared" ca="1" si="23"/>
        <v>51553.728119292129</v>
      </c>
      <c r="F125" s="20">
        <f t="shared" ca="1" si="24"/>
        <v>45989.761801215885</v>
      </c>
    </row>
    <row r="126" spans="2:6">
      <c r="B126">
        <v>119</v>
      </c>
      <c r="C126" s="3">
        <f t="shared" si="25"/>
        <v>33115.104287944814</v>
      </c>
      <c r="D126" s="20">
        <f t="shared" ca="1" si="22"/>
        <v>39506.403052273607</v>
      </c>
      <c r="E126" s="20">
        <f t="shared" ca="1" si="23"/>
        <v>52190.381080186824</v>
      </c>
      <c r="F126" s="20">
        <f t="shared" ca="1" si="24"/>
        <v>46124.787396712847</v>
      </c>
    </row>
    <row r="127" spans="2:6">
      <c r="B127">
        <v>120</v>
      </c>
      <c r="C127" s="3">
        <f t="shared" si="25"/>
        <v>33420.296128424721</v>
      </c>
      <c r="D127" s="20">
        <f t="shared" ca="1" si="22"/>
        <v>39756.403052273607</v>
      </c>
      <c r="E127" s="20">
        <f t="shared" ca="1" si="23"/>
        <v>52831.808938288232</v>
      </c>
      <c r="F127" s="20">
        <f t="shared" ca="1" si="24"/>
        <v>45644.47826293156</v>
      </c>
    </row>
    <row r="128" spans="2:6">
      <c r="B128">
        <v>121</v>
      </c>
      <c r="C128" s="3">
        <f t="shared" si="25"/>
        <v>33725.996621972095</v>
      </c>
      <c r="D128" s="20">
        <f t="shared" ca="1" si="22"/>
        <v>40006.403052273607</v>
      </c>
      <c r="E128" s="20">
        <f t="shared" ca="1" si="23"/>
        <v>53213.888460633949</v>
      </c>
      <c r="F128" s="20">
        <f t="shared" ca="1" si="24"/>
        <v>45628.218806397788</v>
      </c>
    </row>
    <row r="129" spans="2:6">
      <c r="B129">
        <v>122</v>
      </c>
      <c r="C129" s="3">
        <f t="shared" si="25"/>
        <v>34032.206616342053</v>
      </c>
      <c r="D129" s="20">
        <f t="shared" ca="1" si="22"/>
        <v>40489.773736745206</v>
      </c>
      <c r="E129" s="20">
        <f t="shared" ca="1" si="23"/>
        <v>53596.923181785533</v>
      </c>
      <c r="F129" s="20">
        <f t="shared" ca="1" si="24"/>
        <v>49072.194122845634</v>
      </c>
    </row>
    <row r="130" spans="2:6">
      <c r="B130">
        <v>123</v>
      </c>
      <c r="C130" s="3">
        <f t="shared" si="25"/>
        <v>34338.926960702622</v>
      </c>
      <c r="D130" s="20">
        <f t="shared" ca="1" si="22"/>
        <v>40975.964083542887</v>
      </c>
      <c r="E130" s="20">
        <f t="shared" ca="1" si="23"/>
        <v>54248.900105648929</v>
      </c>
      <c r="F130" s="20">
        <f t="shared" ca="1" si="24"/>
        <v>49035.939657129034</v>
      </c>
    </row>
    <row r="131" spans="2:6">
      <c r="B131">
        <v>124</v>
      </c>
      <c r="C131" s="3">
        <f t="shared" si="25"/>
        <v>34646.158505637126</v>
      </c>
      <c r="D131" s="20">
        <f t="shared" ca="1" si="22"/>
        <v>41464.99054069689</v>
      </c>
      <c r="E131" s="20">
        <f t="shared" ca="1" si="23"/>
        <v>55267.426190478953</v>
      </c>
      <c r="F131" s="20">
        <f t="shared" ca="1" si="24"/>
        <v>48509.537279224489</v>
      </c>
    </row>
    <row r="132" spans="2:6">
      <c r="B132">
        <v>125</v>
      </c>
      <c r="C132" s="3">
        <f t="shared" si="25"/>
        <v>34953.902103146524</v>
      </c>
      <c r="D132" s="20">
        <f t="shared" ca="1" si="22"/>
        <v>41956.869652184287</v>
      </c>
      <c r="E132" s="20">
        <f t="shared" ca="1" si="23"/>
        <v>55931.931886907551</v>
      </c>
      <c r="F132" s="20">
        <f t="shared" ca="1" si="24"/>
        <v>48476.564978429014</v>
      </c>
    </row>
    <row r="133" spans="2:6">
      <c r="B133">
        <v>126</v>
      </c>
      <c r="C133" s="3">
        <f t="shared" si="25"/>
        <v>35262.15860665177</v>
      </c>
      <c r="D133" s="20">
        <f t="shared" ca="1" si="22"/>
        <v>42451.618058488697</v>
      </c>
      <c r="E133" s="20">
        <f t="shared" ca="1" si="23"/>
        <v>57253.960581406616</v>
      </c>
      <c r="F133" s="20">
        <f t="shared" ca="1" si="24"/>
        <v>48605.373565982947</v>
      </c>
    </row>
    <row r="134" spans="2:6">
      <c r="B134">
        <v>127</v>
      </c>
      <c r="C134" s="3">
        <f t="shared" si="25"/>
        <v>35570.928870996191</v>
      </c>
      <c r="D134" s="20">
        <f t="shared" ca="1" si="22"/>
        <v>42630.865361724551</v>
      </c>
      <c r="E134" s="20">
        <f t="shared" ca="1" si="23"/>
        <v>58315.058356309877</v>
      </c>
      <c r="F134" s="20">
        <f t="shared" ca="1" si="24"/>
        <v>48733.860132067995</v>
      </c>
    </row>
    <row r="135" spans="2:6">
      <c r="B135">
        <v>128</v>
      </c>
      <c r="C135" s="3">
        <f t="shared" si="25"/>
        <v>35880.213752447853</v>
      </c>
      <c r="D135" s="20">
        <f t="shared" ca="1" si="22"/>
        <v>42880.865361724551</v>
      </c>
      <c r="E135" s="20">
        <f t="shared" ca="1" si="23"/>
        <v>59002.421293982203</v>
      </c>
      <c r="F135" s="20">
        <f t="shared" ca="1" si="24"/>
        <v>48212.240679976916</v>
      </c>
    </row>
    <row r="136" spans="2:6">
      <c r="B136">
        <v>129</v>
      </c>
      <c r="C136" s="3">
        <f t="shared" si="25"/>
        <v>36190.014108701936</v>
      </c>
      <c r="D136" s="20">
        <f t="shared" ca="1" si="22"/>
        <v>43595.408069809899</v>
      </c>
      <c r="E136" s="20">
        <f t="shared" ca="1" si="23"/>
        <v>59694.939453687075</v>
      </c>
      <c r="F136" s="20">
        <f t="shared" ca="1" si="24"/>
        <v>49466.662360809765</v>
      </c>
    </row>
    <row r="137" spans="2:6">
      <c r="B137">
        <v>130</v>
      </c>
      <c r="C137" s="3">
        <f t="shared" si="25"/>
        <v>36500.330798883107</v>
      </c>
      <c r="D137" s="20">
        <f t="shared" ref="D137:D200" ca="1" si="26">D136*(1+VLOOKUP(RANDBETWEEN(0,100),$M$7:$N$11,2)/12)+250</f>
        <v>44208.703137058314</v>
      </c>
      <c r="E137" s="20">
        <f t="shared" ref="E137:E200" ca="1" si="27">E136*(1+VLOOKUP(RANDBETWEEN(0,100),$S$7:$T$11,2)/12)+250</f>
        <v>60094.176802321286</v>
      </c>
      <c r="F137" s="20">
        <f t="shared" ref="F137:F200" ca="1" si="28">F136*(1+VLOOKUP(RANDBETWEEN(0,100),$Y$7:$Z$11,2)/12)+250</f>
        <v>53179.328726066451</v>
      </c>
    </row>
    <row r="138" spans="2:6">
      <c r="B138">
        <v>131</v>
      </c>
      <c r="C138" s="3">
        <f t="shared" si="25"/>
        <v>36811.164683547911</v>
      </c>
      <c r="D138" s="20">
        <f t="shared" ca="1" si="26"/>
        <v>44716.587238691158</v>
      </c>
      <c r="E138" s="20">
        <f t="shared" ca="1" si="27"/>
        <v>61195.510973687502</v>
      </c>
      <c r="F138" s="20">
        <f t="shared" ca="1" si="28"/>
        <v>53296.380404251286</v>
      </c>
    </row>
    <row r="139" spans="2:6">
      <c r="B139">
        <v>132</v>
      </c>
      <c r="C139" s="3">
        <f t="shared" si="25"/>
        <v>37122.516624687159</v>
      </c>
      <c r="D139" s="20">
        <f t="shared" ca="1" si="26"/>
        <v>45227.433997583525</v>
      </c>
      <c r="E139" s="20">
        <f t="shared" ca="1" si="27"/>
        <v>61904.477305990164</v>
      </c>
      <c r="F139" s="20">
        <f t="shared" ca="1" si="28"/>
        <v>53413.139453240663</v>
      </c>
    </row>
    <row r="140" spans="2:6">
      <c r="B140">
        <v>133</v>
      </c>
      <c r="C140" s="3">
        <f t="shared" si="25"/>
        <v>37434.387485728308</v>
      </c>
      <c r="D140" s="20">
        <f t="shared" ca="1" si="26"/>
        <v>45741.260695902762</v>
      </c>
      <c r="E140" s="20">
        <f t="shared" ca="1" si="27"/>
        <v>61741.780790616896</v>
      </c>
      <c r="F140" s="20">
        <f t="shared" ca="1" si="28"/>
        <v>52817.431411897684</v>
      </c>
    </row>
    <row r="141" spans="2:6">
      <c r="B141">
        <v>134</v>
      </c>
      <c r="C141" s="3">
        <f t="shared" si="25"/>
        <v>37746.77813153786</v>
      </c>
      <c r="D141" s="20">
        <f t="shared" ca="1" si="26"/>
        <v>45991.260695902762</v>
      </c>
      <c r="E141" s="20">
        <f t="shared" ca="1" si="27"/>
        <v>62454.844146546529</v>
      </c>
      <c r="F141" s="20">
        <f t="shared" ca="1" si="28"/>
        <v>56764.651610730521</v>
      </c>
    </row>
    <row r="142" spans="2:6">
      <c r="B142">
        <v>135</v>
      </c>
      <c r="C142" s="3">
        <f t="shared" si="25"/>
        <v>38059.689428423757</v>
      </c>
      <c r="D142" s="20">
        <f t="shared" ca="1" si="26"/>
        <v>46241.260695902762</v>
      </c>
      <c r="E142" s="20">
        <f t="shared" ca="1" si="27"/>
        <v>63173.255477645631</v>
      </c>
      <c r="F142" s="20">
        <f t="shared" ca="1" si="28"/>
        <v>56115.877960227284</v>
      </c>
    </row>
    <row r="143" spans="2:6">
      <c r="B143">
        <v>136</v>
      </c>
      <c r="C143" s="3">
        <f t="shared" si="25"/>
        <v>38373.122244137798</v>
      </c>
      <c r="D143" s="20">
        <f t="shared" ca="1" si="26"/>
        <v>46761.00138329553</v>
      </c>
      <c r="E143" s="20">
        <f t="shared" ca="1" si="27"/>
        <v>63897.054893727975</v>
      </c>
      <c r="F143" s="20">
        <f t="shared" ca="1" si="28"/>
        <v>57534.958751065351</v>
      </c>
    </row>
    <row r="144" spans="2:6">
      <c r="B144">
        <v>137</v>
      </c>
      <c r="C144" s="3">
        <f t="shared" si="25"/>
        <v>38687.077447878029</v>
      </c>
      <c r="D144" s="20">
        <f t="shared" ca="1" si="26"/>
        <v>47011.00138329553</v>
      </c>
      <c r="E144" s="20">
        <f t="shared" ca="1" si="27"/>
        <v>63721.074527769786</v>
      </c>
      <c r="F144" s="20">
        <f t="shared" ca="1" si="28"/>
        <v>58983.603725045876</v>
      </c>
    </row>
    <row r="145" spans="2:6">
      <c r="B145">
        <v>138</v>
      </c>
      <c r="C145" s="3">
        <f t="shared" si="25"/>
        <v>39001.555910291157</v>
      </c>
      <c r="D145" s="20">
        <f t="shared" ca="1" si="26"/>
        <v>47652.759728156321</v>
      </c>
      <c r="E145" s="20">
        <f t="shared" ca="1" si="27"/>
        <v>64130.377214089211</v>
      </c>
      <c r="F145" s="20">
        <f t="shared" ca="1" si="28"/>
        <v>60462.428802650997</v>
      </c>
    </row>
    <row r="146" spans="2:6">
      <c r="B146">
        <v>139</v>
      </c>
      <c r="C146" s="3">
        <f t="shared" si="25"/>
        <v>39316.558503474975</v>
      </c>
      <c r="D146" s="20">
        <f t="shared" ca="1" si="26"/>
        <v>48299.866059224289</v>
      </c>
      <c r="E146" s="20">
        <f t="shared" ca="1" si="27"/>
        <v>64861.355043194882</v>
      </c>
      <c r="F146" s="20">
        <f t="shared" ca="1" si="28"/>
        <v>61972.062736039552</v>
      </c>
    </row>
    <row r="147" spans="2:6">
      <c r="B147">
        <v>140</v>
      </c>
      <c r="C147" s="3">
        <f t="shared" si="25"/>
        <v>39632.08610098077</v>
      </c>
      <c r="D147" s="20">
        <f t="shared" ca="1" si="26"/>
        <v>48549.866059224289</v>
      </c>
      <c r="E147" s="20">
        <f t="shared" ca="1" si="27"/>
        <v>66354.531014856126</v>
      </c>
      <c r="F147" s="20">
        <f t="shared" ca="1" si="28"/>
        <v>61860.559036745988</v>
      </c>
    </row>
    <row r="148" spans="2:6">
      <c r="B148">
        <v>141</v>
      </c>
      <c r="C148" s="3">
        <f t="shared" si="25"/>
        <v>39948.139577815738</v>
      </c>
      <c r="D148" s="20">
        <f t="shared" ca="1" si="26"/>
        <v>49325.822941532548</v>
      </c>
      <c r="E148" s="20">
        <f t="shared" ca="1" si="27"/>
        <v>67102.189997467547</v>
      </c>
      <c r="F148" s="20">
        <f t="shared" ca="1" si="28"/>
        <v>63399.320683344857</v>
      </c>
    </row>
    <row r="149" spans="2:6">
      <c r="B149">
        <v>142</v>
      </c>
      <c r="C149" s="3">
        <f t="shared" si="25"/>
        <v>40264.719810445436</v>
      </c>
      <c r="D149" s="20">
        <f t="shared" ca="1" si="26"/>
        <v>49986.871466045319</v>
      </c>
      <c r="E149" s="20">
        <f t="shared" ca="1" si="27"/>
        <v>66904.842064151089</v>
      </c>
      <c r="F149" s="20">
        <f t="shared" ca="1" si="28"/>
        <v>63279.491312692007</v>
      </c>
    </row>
    <row r="150" spans="2:6">
      <c r="B150">
        <v>143</v>
      </c>
      <c r="C150" s="3">
        <f t="shared" si="25"/>
        <v>40581.82767679618</v>
      </c>
      <c r="D150" s="20">
        <f t="shared" ca="1" si="26"/>
        <v>50528.461549597254</v>
      </c>
      <c r="E150" s="20">
        <f t="shared" ca="1" si="27"/>
        <v>67656.628379632224</v>
      </c>
      <c r="F150" s="20">
        <f t="shared" ca="1" si="28"/>
        <v>64847.814048373089</v>
      </c>
    </row>
    <row r="151" spans="2:6">
      <c r="B151">
        <v>144</v>
      </c>
      <c r="C151" s="3">
        <f t="shared" si="25"/>
        <v>40899.464056257508</v>
      </c>
      <c r="D151" s="20">
        <f t="shared" ca="1" si="26"/>
        <v>51325.853216384552</v>
      </c>
      <c r="E151" s="20">
        <f t="shared" ca="1" si="27"/>
        <v>68414.053092479473</v>
      </c>
      <c r="F151" s="20">
        <f t="shared" ca="1" si="28"/>
        <v>64071.056992607177</v>
      </c>
    </row>
    <row r="152" spans="2:6">
      <c r="B152">
        <v>145</v>
      </c>
      <c r="C152" s="3">
        <f t="shared" si="25"/>
        <v>41217.629829684607</v>
      </c>
      <c r="D152" s="20">
        <f t="shared" ca="1" si="26"/>
        <v>51875.254026813462</v>
      </c>
      <c r="E152" s="20">
        <f t="shared" ca="1" si="27"/>
        <v>69633.252177956267</v>
      </c>
      <c r="F152" s="20">
        <f t="shared" ca="1" si="28"/>
        <v>63947.309160150297</v>
      </c>
    </row>
    <row r="153" spans="2:6">
      <c r="B153">
        <v>146</v>
      </c>
      <c r="C153" s="3">
        <f t="shared" si="25"/>
        <v>41536.325879400749</v>
      </c>
      <c r="D153" s="20">
        <f t="shared" ca="1" si="26"/>
        <v>52427.859675303211</v>
      </c>
      <c r="E153" s="20">
        <f t="shared" ca="1" si="27"/>
        <v>70405.501569290936</v>
      </c>
      <c r="F153" s="20">
        <f t="shared" ca="1" si="28"/>
        <v>65529.544767653424</v>
      </c>
    </row>
    <row r="154" spans="2:6">
      <c r="B154">
        <v>147</v>
      </c>
      <c r="C154" s="3">
        <f t="shared" si="25"/>
        <v>41855.553089199755</v>
      </c>
      <c r="D154" s="20">
        <f t="shared" ca="1" si="26"/>
        <v>52677.859675303211</v>
      </c>
      <c r="E154" s="20">
        <f t="shared" ca="1" si="27"/>
        <v>71652.912841522557</v>
      </c>
      <c r="F154" s="20">
        <f t="shared" ca="1" si="28"/>
        <v>70366.612901389162</v>
      </c>
    </row>
    <row r="155" spans="2:6">
      <c r="B155">
        <v>148</v>
      </c>
      <c r="C155" s="3">
        <f t="shared" si="25"/>
        <v>42175.312344348422</v>
      </c>
      <c r="D155" s="20">
        <f t="shared" ca="1" si="26"/>
        <v>53498.536488452322</v>
      </c>
      <c r="E155" s="20">
        <f t="shared" ca="1" si="27"/>
        <v>72082.045123626362</v>
      </c>
      <c r="F155" s="20">
        <f t="shared" ca="1" si="28"/>
        <v>70206.140992797722</v>
      </c>
    </row>
    <row r="156" spans="2:6">
      <c r="B156">
        <v>149</v>
      </c>
      <c r="C156" s="3">
        <f t="shared" si="25"/>
        <v>42495.604531589008</v>
      </c>
      <c r="D156" s="20">
        <f t="shared" ca="1" si="26"/>
        <v>53748.536488452322</v>
      </c>
      <c r="E156" s="20">
        <f t="shared" ca="1" si="27"/>
        <v>72872.660462053565</v>
      </c>
      <c r="F156" s="20">
        <f t="shared" ca="1" si="28"/>
        <v>70046.605170339739</v>
      </c>
    </row>
    <row r="157" spans="2:6">
      <c r="B157">
        <v>150</v>
      </c>
      <c r="C157" s="3">
        <f t="shared" si="25"/>
        <v>42816.430539141656</v>
      </c>
      <c r="D157" s="20">
        <f t="shared" ca="1" si="26"/>
        <v>53998.536488452322</v>
      </c>
      <c r="E157" s="20">
        <f t="shared" ca="1" si="27"/>
        <v>74155.023151932663</v>
      </c>
      <c r="F157" s="20">
        <f t="shared" ca="1" si="28"/>
        <v>70121.488657413895</v>
      </c>
    </row>
    <row r="158" spans="2:6">
      <c r="B158">
        <v>151</v>
      </c>
      <c r="C158" s="3">
        <f t="shared" si="25"/>
        <v>43137.791256706892</v>
      </c>
      <c r="D158" s="20">
        <f t="shared" ca="1" si="26"/>
        <v>54698.524292522758</v>
      </c>
      <c r="E158" s="20">
        <f t="shared" ca="1" si="27"/>
        <v>73910.656330919781</v>
      </c>
      <c r="F158" s="20">
        <f t="shared" ca="1" si="28"/>
        <v>70196.184935770361</v>
      </c>
    </row>
    <row r="159" spans="2:6">
      <c r="B159">
        <v>152</v>
      </c>
      <c r="C159" s="3">
        <f t="shared" si="25"/>
        <v>43459.687575468073</v>
      </c>
      <c r="D159" s="20">
        <f t="shared" ca="1" si="26"/>
        <v>54948.524292522758</v>
      </c>
      <c r="E159" s="20">
        <f t="shared" ca="1" si="27"/>
        <v>74714.986253401687</v>
      </c>
      <c r="F159" s="20">
        <f t="shared" ca="1" si="28"/>
        <v>70270.694473430936</v>
      </c>
    </row>
    <row r="160" spans="2:6">
      <c r="B160">
        <v>153</v>
      </c>
      <c r="C160" s="3">
        <f t="shared" si="25"/>
        <v>43782.120388093856</v>
      </c>
      <c r="D160" s="20">
        <f t="shared" ca="1" si="26"/>
        <v>55198.524292522758</v>
      </c>
      <c r="E160" s="20">
        <f t="shared" ca="1" si="27"/>
        <v>75525.3486503022</v>
      </c>
      <c r="F160" s="20">
        <f t="shared" ca="1" si="28"/>
        <v>71984.667274960739</v>
      </c>
    </row>
    <row r="161" spans="2:6">
      <c r="B161">
        <v>154</v>
      </c>
      <c r="C161" s="3">
        <f t="shared" si="25"/>
        <v>44105.090588740677</v>
      </c>
      <c r="D161" s="20">
        <f t="shared" ca="1" si="26"/>
        <v>56046.50830569175</v>
      </c>
      <c r="E161" s="20">
        <f t="shared" ca="1" si="27"/>
        <v>76341.788765179474</v>
      </c>
      <c r="F161" s="20">
        <f t="shared" ca="1" si="28"/>
        <v>71814.756715856798</v>
      </c>
    </row>
    <row r="162" spans="2:6">
      <c r="B162">
        <v>155</v>
      </c>
      <c r="C162" s="3">
        <f t="shared" si="25"/>
        <v>44428.599073055244</v>
      </c>
      <c r="D162" s="20">
        <f t="shared" ca="1" si="26"/>
        <v>56623.446270808286</v>
      </c>
      <c r="E162" s="20">
        <f t="shared" ca="1" si="27"/>
        <v>76782.643237092416</v>
      </c>
      <c r="F162" s="20">
        <f t="shared" ca="1" si="28"/>
        <v>71885.219824067157</v>
      </c>
    </row>
    <row r="163" spans="2:6">
      <c r="B163">
        <v>156</v>
      </c>
      <c r="C163" s="3">
        <f t="shared" si="25"/>
        <v>44752.646738177005</v>
      </c>
      <c r="D163" s="20">
        <f t="shared" ca="1" si="26"/>
        <v>57203.749707388</v>
      </c>
      <c r="E163" s="20">
        <f t="shared" ca="1" si="27"/>
        <v>77608.513061370613</v>
      </c>
      <c r="F163" s="20">
        <f t="shared" ca="1" si="28"/>
        <v>71955.506774506997</v>
      </c>
    </row>
    <row r="164" spans="2:6">
      <c r="B164">
        <v>157</v>
      </c>
      <c r="C164" s="3">
        <f t="shared" si="25"/>
        <v>45077.234482740634</v>
      </c>
      <c r="D164" s="20">
        <f t="shared" ca="1" si="26"/>
        <v>57787.438247347767</v>
      </c>
      <c r="E164" s="20">
        <f t="shared" ca="1" si="27"/>
        <v>78440.576909330892</v>
      </c>
      <c r="F164" s="20">
        <f t="shared" ca="1" si="28"/>
        <v>72025.618007570738</v>
      </c>
    </row>
    <row r="165" spans="2:6">
      <c r="B165">
        <v>158</v>
      </c>
      <c r="C165" s="3">
        <f t="shared" si="25"/>
        <v>45402.363206878537</v>
      </c>
      <c r="D165" s="20">
        <f t="shared" ca="1" si="26"/>
        <v>58037.438247347767</v>
      </c>
      <c r="E165" s="20">
        <f t="shared" ca="1" si="27"/>
        <v>78886.67835160422</v>
      </c>
      <c r="F165" s="20">
        <f t="shared" ca="1" si="28"/>
        <v>77317.411268100695</v>
      </c>
    </row>
    <row r="166" spans="2:6">
      <c r="B166">
        <v>159</v>
      </c>
      <c r="C166" s="3">
        <f t="shared" si="25"/>
        <v>45728.033812223337</v>
      </c>
      <c r="D166" s="20">
        <f t="shared" ca="1" si="26"/>
        <v>58625.989970457296</v>
      </c>
      <c r="E166" s="20">
        <f t="shared" ca="1" si="27"/>
        <v>80254.239628251948</v>
      </c>
      <c r="F166" s="20">
        <f t="shared" ca="1" si="28"/>
        <v>77116.393035703441</v>
      </c>
    </row>
    <row r="167" spans="2:6">
      <c r="B167">
        <v>160</v>
      </c>
      <c r="C167" s="3">
        <f t="shared" si="25"/>
        <v>46054.247201910381</v>
      </c>
      <c r="D167" s="20">
        <f t="shared" ca="1" si="26"/>
        <v>59217.974911951635</v>
      </c>
      <c r="E167" s="20">
        <f t="shared" ca="1" si="27"/>
        <v>81641.17468965218</v>
      </c>
      <c r="F167" s="20">
        <f t="shared" ca="1" si="28"/>
        <v>77173.602053114184</v>
      </c>
    </row>
    <row r="168" spans="2:6">
      <c r="B168">
        <v>161</v>
      </c>
      <c r="C168" s="3">
        <f t="shared" si="25"/>
        <v>46381.00428058023</v>
      </c>
      <c r="D168" s="20">
        <f t="shared" ca="1" si="26"/>
        <v>59961.458036217897</v>
      </c>
      <c r="E168" s="20">
        <f t="shared" ca="1" si="27"/>
        <v>83047.757997755587</v>
      </c>
      <c r="F168" s="20">
        <f t="shared" ca="1" si="28"/>
        <v>77230.668047981409</v>
      </c>
    </row>
    <row r="169" spans="2:6">
      <c r="B169">
        <v>162</v>
      </c>
      <c r="C169" s="3">
        <f t="shared" si="25"/>
        <v>46708.305954381198</v>
      </c>
      <c r="D169" s="20">
        <f t="shared" ca="1" si="26"/>
        <v>60861.040498276918</v>
      </c>
      <c r="E169" s="20">
        <f t="shared" ca="1" si="27"/>
        <v>83920.616182738755</v>
      </c>
      <c r="F169" s="20">
        <f t="shared" ca="1" si="28"/>
        <v>77030.15581770151</v>
      </c>
    </row>
    <row r="170" spans="2:6">
      <c r="B170">
        <v>163</v>
      </c>
      <c r="C170" s="3">
        <f t="shared" si="25"/>
        <v>47036.153130971834</v>
      </c>
      <c r="D170" s="20">
        <f t="shared" ca="1" si="26"/>
        <v>61009.605430779789</v>
      </c>
      <c r="E170" s="20">
        <f t="shared" ca="1" si="27"/>
        <v>84800.020804109299</v>
      </c>
      <c r="F170" s="20">
        <f t="shared" ca="1" si="28"/>
        <v>76830.813242098244</v>
      </c>
    </row>
    <row r="171" spans="2:6">
      <c r="B171">
        <v>164</v>
      </c>
      <c r="C171" s="3">
        <f t="shared" si="25"/>
        <v>47364.546719523452</v>
      </c>
      <c r="D171" s="20">
        <f t="shared" ca="1" si="26"/>
        <v>61157.922755061823</v>
      </c>
      <c r="E171" s="20">
        <f t="shared" ca="1" si="27"/>
        <v>86251.354432167514</v>
      </c>
      <c r="F171" s="20">
        <f t="shared" ca="1" si="28"/>
        <v>75864.32536576502</v>
      </c>
    </row>
    <row r="172" spans="2:6">
      <c r="B172">
        <v>165</v>
      </c>
      <c r="C172" s="3">
        <f t="shared" si="25"/>
        <v>47693.487630722659</v>
      </c>
      <c r="D172" s="20">
        <f t="shared" ca="1" si="26"/>
        <v>61305.992883803381</v>
      </c>
      <c r="E172" s="20">
        <f t="shared" ca="1" si="27"/>
        <v>87148.239590408775</v>
      </c>
      <c r="F172" s="20">
        <f t="shared" ca="1" si="28"/>
        <v>75924.664552350616</v>
      </c>
    </row>
    <row r="173" spans="2:6">
      <c r="B173">
        <v>166</v>
      </c>
      <c r="C173" s="3">
        <f t="shared" ref="C173:C236" si="29">C172*(1+$H$10/12)+250</f>
        <v>48022.976776773867</v>
      </c>
      <c r="D173" s="20">
        <f t="shared" ca="1" si="26"/>
        <v>61555.992883803381</v>
      </c>
      <c r="E173" s="20">
        <f t="shared" ca="1" si="27"/>
        <v>88051.85138733685</v>
      </c>
      <c r="F173" s="20">
        <f t="shared" ca="1" si="28"/>
        <v>75731.77067579524</v>
      </c>
    </row>
    <row r="174" spans="2:6">
      <c r="B174">
        <v>167</v>
      </c>
      <c r="C174" s="3">
        <f t="shared" si="29"/>
        <v>48353.015071401824</v>
      </c>
      <c r="D174" s="20">
        <f t="shared" ca="1" si="26"/>
        <v>62318.959491168411</v>
      </c>
      <c r="E174" s="20">
        <f t="shared" ca="1" si="27"/>
        <v>89549.25261532412</v>
      </c>
      <c r="F174" s="20">
        <f t="shared" ca="1" si="28"/>
        <v>75540.00201351977</v>
      </c>
    </row>
    <row r="175" spans="2:6">
      <c r="B175">
        <v>168</v>
      </c>
      <c r="C175" s="3">
        <f t="shared" si="29"/>
        <v>48683.603429854164</v>
      </c>
      <c r="D175" s="20">
        <f t="shared" ca="1" si="26"/>
        <v>62932.486754866892</v>
      </c>
      <c r="E175" s="20">
        <f t="shared" ca="1" si="27"/>
        <v>90023.125746862424</v>
      </c>
      <c r="F175" s="20">
        <f t="shared" ca="1" si="28"/>
        <v>75601.15200848598</v>
      </c>
    </row>
    <row r="176" spans="2:6">
      <c r="B176">
        <v>169</v>
      </c>
      <c r="C176" s="3">
        <f t="shared" si="29"/>
        <v>49014.742768903925</v>
      </c>
      <c r="D176" s="20">
        <f t="shared" ca="1" si="26"/>
        <v>63549.592927603619</v>
      </c>
      <c r="E176" s="20">
        <f t="shared" ca="1" si="27"/>
        <v>90948.299189963902</v>
      </c>
      <c r="F176" s="20">
        <f t="shared" ca="1" si="28"/>
        <v>77426.176008662762</v>
      </c>
    </row>
    <row r="177" spans="2:6">
      <c r="B177">
        <v>170</v>
      </c>
      <c r="C177" s="3">
        <f t="shared" si="29"/>
        <v>49346.434006852098</v>
      </c>
      <c r="D177" s="20">
        <f t="shared" ca="1" si="26"/>
        <v>64170.298886347977</v>
      </c>
      <c r="E177" s="20">
        <f t="shared" ca="1" si="27"/>
        <v>91425.669937938801</v>
      </c>
      <c r="F177" s="20">
        <f t="shared" ca="1" si="28"/>
        <v>77224.523315278901</v>
      </c>
    </row>
    <row r="178" spans="2:6">
      <c r="B178">
        <v>171</v>
      </c>
      <c r="C178" s="3">
        <f t="shared" si="29"/>
        <v>49678.678063530184</v>
      </c>
      <c r="D178" s="20">
        <f t="shared" ca="1" si="26"/>
        <v>64420.298886347977</v>
      </c>
      <c r="E178" s="20">
        <f t="shared" ca="1" si="27"/>
        <v>92361.362462473349</v>
      </c>
      <c r="F178" s="20">
        <f t="shared" ca="1" si="28"/>
        <v>82880.239947348426</v>
      </c>
    </row>
    <row r="179" spans="2:6">
      <c r="B179">
        <v>172</v>
      </c>
      <c r="C179" s="3">
        <f t="shared" si="29"/>
        <v>50011.475860302737</v>
      </c>
      <c r="D179" s="20">
        <f t="shared" ca="1" si="26"/>
        <v>65368.185457616739</v>
      </c>
      <c r="E179" s="20">
        <f t="shared" ca="1" si="27"/>
        <v>93304.072680941899</v>
      </c>
      <c r="F179" s="20">
        <f t="shared" ca="1" si="28"/>
        <v>84856.911612918178</v>
      </c>
    </row>
    <row r="180" spans="2:6">
      <c r="B180">
        <v>173</v>
      </c>
      <c r="C180" s="3">
        <f t="shared" si="29"/>
        <v>50344.828320069908</v>
      </c>
      <c r="D180" s="20">
        <f t="shared" ca="1" si="26"/>
        <v>65618.185457616739</v>
      </c>
      <c r="E180" s="20">
        <f t="shared" ca="1" si="27"/>
        <v>95342.400740659956</v>
      </c>
      <c r="F180" s="20">
        <f t="shared" ca="1" si="28"/>
        <v>84894.769333885881</v>
      </c>
    </row>
    <row r="181" spans="2:6">
      <c r="B181">
        <v>174</v>
      </c>
      <c r="C181" s="3">
        <f t="shared" si="29"/>
        <v>50678.736367270023</v>
      </c>
      <c r="D181" s="20">
        <f t="shared" ca="1" si="26"/>
        <v>66250.958206119511</v>
      </c>
      <c r="E181" s="20">
        <f t="shared" ca="1" si="27"/>
        <v>96943.084751152637</v>
      </c>
      <c r="F181" s="20">
        <f t="shared" ca="1" si="28"/>
        <v>84932.532410551168</v>
      </c>
    </row>
    <row r="182" spans="2:6">
      <c r="B182">
        <v>175</v>
      </c>
      <c r="C182" s="3">
        <f t="shared" si="29"/>
        <v>51013.200927882142</v>
      </c>
      <c r="D182" s="20">
        <f t="shared" ca="1" si="26"/>
        <v>66390.539942442643</v>
      </c>
      <c r="E182" s="20">
        <f t="shared" ca="1" si="27"/>
        <v>98566.44511846063</v>
      </c>
      <c r="F182" s="20">
        <f t="shared" ca="1" si="28"/>
        <v>83837.767314050769</v>
      </c>
    </row>
    <row r="183" spans="2:6">
      <c r="B183">
        <v>176</v>
      </c>
      <c r="C183" s="3">
        <f t="shared" si="29"/>
        <v>51348.222929428615</v>
      </c>
      <c r="D183" s="20">
        <f t="shared" ca="1" si="26"/>
        <v>67027.8180921069</v>
      </c>
      <c r="E183" s="20">
        <f t="shared" ca="1" si="27"/>
        <v>100212.80309097216</v>
      </c>
      <c r="F183" s="20">
        <f t="shared" ca="1" si="28"/>
        <v>83598.713671385471</v>
      </c>
    </row>
    <row r="184" spans="2:6">
      <c r="B184">
        <v>177</v>
      </c>
      <c r="C184" s="3">
        <f t="shared" si="29"/>
        <v>51683.803300977663</v>
      </c>
      <c r="D184" s="20">
        <f t="shared" ca="1" si="26"/>
        <v>67836.38324287445</v>
      </c>
      <c r="E184" s="20">
        <f t="shared" ca="1" si="27"/>
        <v>100713.33509869958</v>
      </c>
      <c r="F184" s="20">
        <f t="shared" ca="1" si="28"/>
        <v>83361.05450830239</v>
      </c>
    </row>
    <row r="185" spans="2:6">
      <c r="B185">
        <v>178</v>
      </c>
      <c r="C185" s="3">
        <f t="shared" si="29"/>
        <v>52019.94297314596</v>
      </c>
      <c r="D185" s="20">
        <f t="shared" ca="1" si="26"/>
        <v>68086.38324287445</v>
      </c>
      <c r="E185" s="20">
        <f t="shared" ca="1" si="27"/>
        <v>100291.91286470824</v>
      </c>
      <c r="F185" s="20">
        <f t="shared" ca="1" si="28"/>
        <v>82291.171145254266</v>
      </c>
    </row>
    <row r="186" spans="2:6">
      <c r="B186">
        <v>179</v>
      </c>
      <c r="C186" s="3">
        <f t="shared" si="29"/>
        <v>52356.642878101207</v>
      </c>
      <c r="D186" s="20">
        <f t="shared" ca="1" si="26"/>
        <v>68903.769769898397</v>
      </c>
      <c r="E186" s="20">
        <f t="shared" ca="1" si="27"/>
        <v>99873.300112276847</v>
      </c>
      <c r="F186" s="20">
        <f t="shared" ca="1" si="28"/>
        <v>84255.570544113725</v>
      </c>
    </row>
    <row r="187" spans="2:6">
      <c r="B187">
        <v>180</v>
      </c>
      <c r="C187" s="3">
        <f t="shared" si="29"/>
        <v>52693.903949564708</v>
      </c>
      <c r="D187" s="20">
        <f t="shared" ca="1" si="26"/>
        <v>69555.708426889469</v>
      </c>
      <c r="E187" s="20">
        <f t="shared" ca="1" si="27"/>
        <v>99457.478111528326</v>
      </c>
      <c r="F187" s="20">
        <f t="shared" ca="1" si="28"/>
        <v>86260.894930449416</v>
      </c>
    </row>
    <row r="188" spans="2:6">
      <c r="B188">
        <v>181</v>
      </c>
      <c r="C188" s="3">
        <f t="shared" si="29"/>
        <v>53031.727122813987</v>
      </c>
      <c r="D188" s="20">
        <f t="shared" ca="1" si="26"/>
        <v>70211.450059379655</v>
      </c>
      <c r="E188" s="20">
        <f t="shared" ca="1" si="27"/>
        <v>100453.40919736479</v>
      </c>
      <c r="F188" s="20">
        <f t="shared" ca="1" si="28"/>
        <v>86295.242693123291</v>
      </c>
    </row>
    <row r="189" spans="2:6">
      <c r="B189">
        <v>182</v>
      </c>
      <c r="C189" s="3">
        <f t="shared" si="29"/>
        <v>53370.113334685346</v>
      </c>
      <c r="D189" s="20">
        <f t="shared" ca="1" si="26"/>
        <v>70871.016851392706</v>
      </c>
      <c r="E189" s="20">
        <f t="shared" ca="1" si="27"/>
        <v>101456.80976634503</v>
      </c>
      <c r="F189" s="20">
        <f t="shared" ca="1" si="28"/>
        <v>86041.853777413402</v>
      </c>
    </row>
    <row r="190" spans="2:6">
      <c r="B190">
        <v>183</v>
      </c>
      <c r="C190" s="3">
        <f t="shared" si="29"/>
        <v>53709.063523576493</v>
      </c>
      <c r="D190" s="20">
        <f t="shared" ca="1" si="26"/>
        <v>71711.608658487647</v>
      </c>
      <c r="E190" s="20">
        <f t="shared" ca="1" si="27"/>
        <v>102467.73583959263</v>
      </c>
      <c r="F190" s="20">
        <f t="shared" ca="1" si="28"/>
        <v>88084.392397776173</v>
      </c>
    </row>
    <row r="191" spans="2:6">
      <c r="B191">
        <v>184</v>
      </c>
      <c r="C191" s="3">
        <f t="shared" si="29"/>
        <v>54048.578629449119</v>
      </c>
      <c r="D191" s="20">
        <f t="shared" ca="1" si="26"/>
        <v>71842.089310723502</v>
      </c>
      <c r="E191" s="20">
        <f t="shared" ca="1" si="27"/>
        <v>103486.24385838959</v>
      </c>
      <c r="F191" s="20">
        <f t="shared" ca="1" si="28"/>
        <v>87820.566775455809</v>
      </c>
    </row>
    <row r="192" spans="2:6">
      <c r="B192">
        <v>185</v>
      </c>
      <c r="C192" s="3">
        <f t="shared" si="29"/>
        <v>54388.659593831537</v>
      </c>
      <c r="D192" s="20">
        <f t="shared" ca="1" si="26"/>
        <v>71972.352495205632</v>
      </c>
      <c r="E192" s="20">
        <f t="shared" ca="1" si="27"/>
        <v>103994.95946803555</v>
      </c>
      <c r="F192" s="20">
        <f t="shared" ca="1" si="28"/>
        <v>87558.28013593232</v>
      </c>
    </row>
    <row r="193" spans="2:6">
      <c r="B193">
        <v>186</v>
      </c>
      <c r="C193" s="3">
        <f t="shared" si="29"/>
        <v>54729.307359821258</v>
      </c>
      <c r="D193" s="20">
        <f t="shared" ca="1" si="26"/>
        <v>72222.352495205632</v>
      </c>
      <c r="E193" s="20">
        <f t="shared" ca="1" si="27"/>
        <v>105024.92166404582</v>
      </c>
      <c r="F193" s="20">
        <f t="shared" ca="1" si="28"/>
        <v>89632.410972097568</v>
      </c>
    </row>
    <row r="194" spans="2:6">
      <c r="B194">
        <v>187</v>
      </c>
      <c r="C194" s="3">
        <f t="shared" si="29"/>
        <v>55070.522872087626</v>
      </c>
      <c r="D194" s="20">
        <f t="shared" ca="1" si="26"/>
        <v>72472.352495205632</v>
      </c>
      <c r="E194" s="20">
        <f t="shared" ca="1" si="27"/>
        <v>106062.60857652617</v>
      </c>
      <c r="F194" s="20">
        <f t="shared" ca="1" si="28"/>
        <v>89658.329944667334</v>
      </c>
    </row>
    <row r="195" spans="2:6">
      <c r="B195">
        <v>188</v>
      </c>
      <c r="C195" s="3">
        <f t="shared" si="29"/>
        <v>55412.307076874444</v>
      </c>
      <c r="D195" s="20">
        <f t="shared" ca="1" si="26"/>
        <v>73326.288765999008</v>
      </c>
      <c r="E195" s="20">
        <f t="shared" ca="1" si="27"/>
        <v>106577.76509796748</v>
      </c>
      <c r="F195" s="20">
        <f t="shared" ca="1" si="28"/>
        <v>89684.184119805665</v>
      </c>
    </row>
    <row r="196" spans="2:6">
      <c r="B196">
        <v>189</v>
      </c>
      <c r="C196" s="3">
        <f t="shared" si="29"/>
        <v>55754.660922002571</v>
      </c>
      <c r="D196" s="20">
        <f t="shared" ca="1" si="26"/>
        <v>73454.078284722345</v>
      </c>
      <c r="E196" s="20">
        <f t="shared" ca="1" si="27"/>
        <v>107094.20951071239</v>
      </c>
      <c r="F196" s="20">
        <f t="shared" ca="1" si="28"/>
        <v>89709.973659506155</v>
      </c>
    </row>
    <row r="197" spans="2:6">
      <c r="B197">
        <v>190</v>
      </c>
      <c r="C197" s="3">
        <f t="shared" si="29"/>
        <v>56097.58535687258</v>
      </c>
      <c r="D197" s="20">
        <f t="shared" ca="1" si="26"/>
        <v>74132.560408049889</v>
      </c>
      <c r="E197" s="20">
        <f t="shared" ca="1" si="27"/>
        <v>108147.41608204274</v>
      </c>
      <c r="F197" s="20">
        <f t="shared" ca="1" si="28"/>
        <v>89436.665479825693</v>
      </c>
    </row>
    <row r="198" spans="2:6">
      <c r="B198">
        <v>191</v>
      </c>
      <c r="C198" s="3">
        <f t="shared" si="29"/>
        <v>56441.081332467373</v>
      </c>
      <c r="D198" s="20">
        <f t="shared" ca="1" si="26"/>
        <v>75185.663145803759</v>
      </c>
      <c r="E198" s="20">
        <f t="shared" ca="1" si="27"/>
        <v>109208.52170265806</v>
      </c>
      <c r="F198" s="20">
        <f t="shared" ca="1" si="28"/>
        <v>89463.07381612614</v>
      </c>
    </row>
    <row r="199" spans="2:6">
      <c r="B199">
        <v>192</v>
      </c>
      <c r="C199" s="3">
        <f t="shared" si="29"/>
        <v>56785.149801354819</v>
      </c>
      <c r="D199" s="20">
        <f t="shared" ca="1" si="26"/>
        <v>75874.246180820948</v>
      </c>
      <c r="E199" s="20">
        <f t="shared" ca="1" si="27"/>
        <v>110277.585615428</v>
      </c>
      <c r="F199" s="20">
        <f t="shared" ca="1" si="28"/>
        <v>91576.887853962093</v>
      </c>
    </row>
    <row r="200" spans="2:6">
      <c r="B200">
        <v>193</v>
      </c>
      <c r="C200" s="3">
        <f t="shared" si="29"/>
        <v>57129.791717690416</v>
      </c>
      <c r="D200" s="20">
        <f t="shared" ca="1" si="26"/>
        <v>76124.246180820948</v>
      </c>
      <c r="E200" s="20">
        <f t="shared" ca="1" si="27"/>
        <v>111354.66750754372</v>
      </c>
      <c r="F200" s="20">
        <f t="shared" ca="1" si="28"/>
        <v>91597.945634327189</v>
      </c>
    </row>
    <row r="201" spans="2:6">
      <c r="B201">
        <v>194</v>
      </c>
      <c r="C201" s="3">
        <f t="shared" si="29"/>
        <v>57475.008037219901</v>
      </c>
      <c r="D201" s="20">
        <f t="shared" ref="D201:D264" ca="1" si="30">D200*(1+VLOOKUP(RANDBETWEEN(0,100),$M$7:$N$11,2)/12)+250</f>
        <v>76374.246180820948</v>
      </c>
      <c r="E201" s="20">
        <f t="shared" ref="E201:E264" ca="1" si="31">E200*(1+VLOOKUP(RANDBETWEEN(0,100),$S$7:$T$11,2)/12)+250</f>
        <v>112439.82751385031</v>
      </c>
      <c r="F201" s="20">
        <f t="shared" ref="F201:F264" ca="1" si="32">F200*(1+VLOOKUP(RANDBETWEEN(0,100),$Y$7:$Z$11,2)/12)+250</f>
        <v>91313.624284793608</v>
      </c>
    </row>
    <row r="202" spans="2:6">
      <c r="B202">
        <v>195</v>
      </c>
      <c r="C202" s="3">
        <f t="shared" si="29"/>
        <v>57820.799717281938</v>
      </c>
      <c r="D202" s="20">
        <f t="shared" ca="1" si="30"/>
        <v>77069.762616875742</v>
      </c>
      <c r="E202" s="20">
        <f t="shared" ca="1" si="31"/>
        <v>111940.22866375797</v>
      </c>
      <c r="F202" s="20">
        <f t="shared" ca="1" si="32"/>
        <v>91335.340224081636</v>
      </c>
    </row>
    <row r="203" spans="2:6">
      <c r="B203">
        <v>196</v>
      </c>
      <c r="C203" s="3">
        <f t="shared" si="29"/>
        <v>58167.167716810742</v>
      </c>
      <c r="D203" s="20">
        <f t="shared" ca="1" si="30"/>
        <v>78154.685045225226</v>
      </c>
      <c r="E203" s="20">
        <f t="shared" ca="1" si="31"/>
        <v>112470.07923541736</v>
      </c>
      <c r="F203" s="20">
        <f t="shared" ca="1" si="32"/>
        <v>91052.550739441154</v>
      </c>
    </row>
    <row r="204" spans="2:6">
      <c r="B204">
        <v>197</v>
      </c>
      <c r="C204" s="3">
        <f t="shared" si="29"/>
        <v>58514.112996338765</v>
      </c>
      <c r="D204" s="20">
        <f t="shared" ca="1" si="30"/>
        <v>78404.685045225226</v>
      </c>
      <c r="E204" s="20">
        <f t="shared" ca="1" si="31"/>
        <v>113563.604829683</v>
      </c>
      <c r="F204" s="20">
        <f t="shared" ca="1" si="32"/>
        <v>91074.919362592555</v>
      </c>
    </row>
    <row r="205" spans="2:6">
      <c r="B205">
        <v>198</v>
      </c>
      <c r="C205" s="3">
        <f t="shared" si="29"/>
        <v>58861.63651799933</v>
      </c>
      <c r="D205" s="20">
        <f t="shared" ca="1" si="30"/>
        <v>79112.045707989048</v>
      </c>
      <c r="E205" s="20">
        <f t="shared" ca="1" si="31"/>
        <v>114097.5138417572</v>
      </c>
      <c r="F205" s="20">
        <f t="shared" ca="1" si="32"/>
        <v>91097.232064186072</v>
      </c>
    </row>
    <row r="206" spans="2:6">
      <c r="B206">
        <v>199</v>
      </c>
      <c r="C206" s="3">
        <f t="shared" si="29"/>
        <v>59209.73924552933</v>
      </c>
      <c r="D206" s="20">
        <f t="shared" ca="1" si="30"/>
        <v>79230.192298475726</v>
      </c>
      <c r="E206" s="20">
        <f t="shared" ca="1" si="31"/>
        <v>115963.89528784876</v>
      </c>
      <c r="F206" s="20">
        <f t="shared" ca="1" si="32"/>
        <v>93245.091065523273</v>
      </c>
    </row>
    <row r="207" spans="2:6">
      <c r="B207">
        <v>200</v>
      </c>
      <c r="C207" s="3">
        <f t="shared" si="29"/>
        <v>59558.422144271884</v>
      </c>
      <c r="D207" s="20">
        <f t="shared" ca="1" si="30"/>
        <v>80338.519381709208</v>
      </c>
      <c r="E207" s="20">
        <f t="shared" ca="1" si="31"/>
        <v>117856.71713775996</v>
      </c>
      <c r="F207" s="20">
        <f t="shared" ca="1" si="32"/>
        <v>93261.978337859473</v>
      </c>
    </row>
    <row r="208" spans="2:6">
      <c r="B208">
        <v>201</v>
      </c>
      <c r="C208" s="3">
        <f t="shared" si="29"/>
        <v>59907.686181179008</v>
      </c>
      <c r="D208" s="20">
        <f t="shared" ca="1" si="30"/>
        <v>81057.160744769179</v>
      </c>
      <c r="E208" s="20">
        <f t="shared" ca="1" si="31"/>
        <v>118990.64251629317</v>
      </c>
      <c r="F208" s="20">
        <f t="shared" ca="1" si="32"/>
        <v>95454.936219898198</v>
      </c>
    </row>
    <row r="209" spans="2:6">
      <c r="B209">
        <v>202</v>
      </c>
      <c r="C209" s="3">
        <f t="shared" si="29"/>
        <v>60257.53232481431</v>
      </c>
      <c r="D209" s="20">
        <f t="shared" ca="1" si="30"/>
        <v>81779.994182447001</v>
      </c>
      <c r="E209" s="20">
        <f t="shared" ca="1" si="31"/>
        <v>120926.34328527399</v>
      </c>
      <c r="F209" s="20">
        <f t="shared" ca="1" si="32"/>
        <v>94193.566396416471</v>
      </c>
    </row>
    <row r="210" spans="2:6">
      <c r="B210">
        <v>203</v>
      </c>
      <c r="C210" s="3">
        <f t="shared" si="29"/>
        <v>60607.961545355669</v>
      </c>
      <c r="D210" s="20">
        <f t="shared" ca="1" si="30"/>
        <v>82507.044148511282</v>
      </c>
      <c r="E210" s="20">
        <f t="shared" ca="1" si="31"/>
        <v>123494.09819824176</v>
      </c>
      <c r="F210" s="20">
        <f t="shared" ca="1" si="32"/>
        <v>92952.168261806539</v>
      </c>
    </row>
    <row r="211" spans="2:6">
      <c r="B211">
        <v>204</v>
      </c>
      <c r="C211" s="3">
        <f t="shared" si="29"/>
        <v>60958.974814597932</v>
      </c>
      <c r="D211" s="20">
        <f t="shared" ca="1" si="30"/>
        <v>83650.870460120146</v>
      </c>
      <c r="E211" s="20">
        <f t="shared" ca="1" si="31"/>
        <v>126111.06841370807</v>
      </c>
      <c r="F211" s="20">
        <f t="shared" ca="1" si="32"/>
        <v>92659.947280279332</v>
      </c>
    </row>
    <row r="212" spans="2:6">
      <c r="B212">
        <v>205</v>
      </c>
      <c r="C212" s="3">
        <f t="shared" si="29"/>
        <v>61310.573105955598</v>
      </c>
      <c r="D212" s="20">
        <f t="shared" ca="1" si="30"/>
        <v>83900.870460120146</v>
      </c>
      <c r="E212" s="20">
        <f t="shared" ca="1" si="31"/>
        <v>128147.64188290226</v>
      </c>
      <c r="F212" s="20">
        <f t="shared" ca="1" si="32"/>
        <v>92678.297412078638</v>
      </c>
    </row>
    <row r="213" spans="2:6">
      <c r="B213">
        <v>206</v>
      </c>
      <c r="C213" s="3">
        <f t="shared" si="29"/>
        <v>61662.757394465523</v>
      </c>
      <c r="D213" s="20">
        <f t="shared" ca="1" si="30"/>
        <v>84640.292204470854</v>
      </c>
      <c r="E213" s="20">
        <f t="shared" ca="1" si="31"/>
        <v>129358.74919702404</v>
      </c>
      <c r="F213" s="20">
        <f t="shared" ca="1" si="32"/>
        <v>91460.891036387387</v>
      </c>
    </row>
    <row r="214" spans="2:6">
      <c r="B214">
        <v>207</v>
      </c>
      <c r="C214" s="3">
        <f t="shared" si="29"/>
        <v>62015.528656789633</v>
      </c>
      <c r="D214" s="20">
        <f t="shared" ca="1" si="30"/>
        <v>84890.292204470854</v>
      </c>
      <c r="E214" s="20">
        <f t="shared" ca="1" si="31"/>
        <v>130578.93981600173</v>
      </c>
      <c r="F214" s="20">
        <f t="shared" ca="1" si="32"/>
        <v>91482.238808796421</v>
      </c>
    </row>
    <row r="215" spans="2:6">
      <c r="B215">
        <v>208</v>
      </c>
      <c r="C215" s="3">
        <f t="shared" si="29"/>
        <v>62368.887871217616</v>
      </c>
      <c r="D215" s="20">
        <f t="shared" ca="1" si="30"/>
        <v>85635.48557566361</v>
      </c>
      <c r="E215" s="20">
        <f t="shared" ca="1" si="31"/>
        <v>131155.38716554173</v>
      </c>
      <c r="F215" s="20">
        <f t="shared" ca="1" si="32"/>
        <v>91503.53321177444</v>
      </c>
    </row>
    <row r="216" spans="2:6">
      <c r="B216">
        <v>209</v>
      </c>
      <c r="C216" s="3">
        <f t="shared" si="29"/>
        <v>62722.836017669644</v>
      </c>
      <c r="D216" s="20">
        <f t="shared" ca="1" si="30"/>
        <v>85885.48557566361</v>
      </c>
      <c r="E216" s="20">
        <f t="shared" ca="1" si="31"/>
        <v>133263.42181705358</v>
      </c>
      <c r="F216" s="20">
        <f t="shared" ca="1" si="32"/>
        <v>91524.774378745002</v>
      </c>
    </row>
    <row r="217" spans="2:6">
      <c r="B217">
        <v>210</v>
      </c>
      <c r="C217" s="3">
        <f t="shared" si="29"/>
        <v>63077.374077699096</v>
      </c>
      <c r="D217" s="20">
        <f t="shared" ca="1" si="30"/>
        <v>86636.484241521655</v>
      </c>
      <c r="E217" s="20">
        <f t="shared" ca="1" si="31"/>
        <v>134512.89748068148</v>
      </c>
      <c r="F217" s="20">
        <f t="shared" ca="1" si="32"/>
        <v>93681.54051163551</v>
      </c>
    </row>
    <row r="218" spans="2:6">
      <c r="B218">
        <v>211</v>
      </c>
      <c r="C218" s="3">
        <f t="shared" si="29"/>
        <v>63432.503034495261</v>
      </c>
      <c r="D218" s="20">
        <f t="shared" ca="1" si="30"/>
        <v>86886.484241521655</v>
      </c>
      <c r="E218" s="20">
        <f t="shared" ca="1" si="31"/>
        <v>135771.7442117866</v>
      </c>
      <c r="F218" s="20">
        <f t="shared" ca="1" si="32"/>
        <v>93697.336660356421</v>
      </c>
    </row>
    <row r="219" spans="2:6">
      <c r="B219">
        <v>212</v>
      </c>
      <c r="C219" s="3">
        <f t="shared" si="29"/>
        <v>63788.22387288609</v>
      </c>
      <c r="D219" s="20">
        <f t="shared" ca="1" si="30"/>
        <v>87643.322066263863</v>
      </c>
      <c r="E219" s="20">
        <f t="shared" ca="1" si="31"/>
        <v>137945.17725478692</v>
      </c>
      <c r="F219" s="20">
        <f t="shared" ca="1" si="32"/>
        <v>93400.768863171004</v>
      </c>
    </row>
    <row r="220" spans="2:6">
      <c r="B220">
        <v>213</v>
      </c>
      <c r="C220" s="3">
        <f t="shared" si="29"/>
        <v>64144.537579340904</v>
      </c>
      <c r="D220" s="20">
        <f t="shared" ca="1" si="30"/>
        <v>88623.683083482727</v>
      </c>
      <c r="E220" s="20">
        <f t="shared" ca="1" si="31"/>
        <v>139229.76608419782</v>
      </c>
      <c r="F220" s="20">
        <f t="shared" ca="1" si="32"/>
        <v>93105.931044802506</v>
      </c>
    </row>
    <row r="221" spans="2:6">
      <c r="B221">
        <v>214</v>
      </c>
      <c r="C221" s="3">
        <f t="shared" si="29"/>
        <v>64501.445141973141</v>
      </c>
      <c r="D221" s="20">
        <f t="shared" ca="1" si="30"/>
        <v>89833.772983553776</v>
      </c>
      <c r="E221" s="20">
        <f t="shared" ca="1" si="31"/>
        <v>140523.98932982932</v>
      </c>
      <c r="F221" s="20">
        <f t="shared" ca="1" si="32"/>
        <v>99873.346217938684</v>
      </c>
    </row>
    <row r="222" spans="2:6">
      <c r="B222">
        <v>215</v>
      </c>
      <c r="C222" s="3">
        <f t="shared" si="29"/>
        <v>64858.947550543096</v>
      </c>
      <c r="D222" s="20">
        <f t="shared" ca="1" si="30"/>
        <v>90607.803325957837</v>
      </c>
      <c r="E222" s="20">
        <f t="shared" ca="1" si="31"/>
        <v>141827.91924980303</v>
      </c>
      <c r="F222" s="20">
        <f t="shared" ca="1" si="32"/>
        <v>99873.662852393842</v>
      </c>
    </row>
    <row r="223" spans="2:6">
      <c r="B223">
        <v>216</v>
      </c>
      <c r="C223" s="3">
        <f t="shared" si="29"/>
        <v>65217.045796460668</v>
      </c>
      <c r="D223" s="20">
        <f t="shared" ca="1" si="30"/>
        <v>91612.868353674145</v>
      </c>
      <c r="E223" s="20">
        <f t="shared" ca="1" si="31"/>
        <v>141132.39978813767</v>
      </c>
      <c r="F223" s="20">
        <f t="shared" ca="1" si="32"/>
        <v>99873.978695262864</v>
      </c>
    </row>
    <row r="224" spans="2:6">
      <c r="B224">
        <v>217</v>
      </c>
      <c r="C224" s="3">
        <f t="shared" si="29"/>
        <v>65575.740872788097</v>
      </c>
      <c r="D224" s="20">
        <f t="shared" ca="1" si="30"/>
        <v>91862.868353674145</v>
      </c>
      <c r="E224" s="20">
        <f t="shared" ca="1" si="31"/>
        <v>142440.89278654871</v>
      </c>
      <c r="F224" s="20">
        <f t="shared" ca="1" si="32"/>
        <v>98542.640699254538</v>
      </c>
    </row>
    <row r="225" spans="2:6">
      <c r="B225">
        <v>218</v>
      </c>
      <c r="C225" s="3">
        <f t="shared" si="29"/>
        <v>65935.033774242751</v>
      </c>
      <c r="D225" s="20">
        <f t="shared" ca="1" si="30"/>
        <v>92648.735085737251</v>
      </c>
      <c r="E225" s="20">
        <f t="shared" ca="1" si="31"/>
        <v>141741.28683463836</v>
      </c>
      <c r="F225" s="20">
        <f t="shared" ca="1" si="32"/>
        <v>97232.382221516338</v>
      </c>
    </row>
    <row r="226" spans="2:6">
      <c r="B226">
        <v>219</v>
      </c>
      <c r="C226" s="3">
        <f t="shared" si="29"/>
        <v>66294.925497199831</v>
      </c>
      <c r="D226" s="20">
        <f t="shared" ca="1" si="30"/>
        <v>93439.186040404049</v>
      </c>
      <c r="E226" s="20">
        <f t="shared" ca="1" si="31"/>
        <v>143054.34648589816</v>
      </c>
      <c r="F226" s="20">
        <f t="shared" ca="1" si="32"/>
        <v>96915.193325224158</v>
      </c>
    </row>
    <row r="227" spans="2:6">
      <c r="B227">
        <v>220</v>
      </c>
      <c r="C227" s="3">
        <f t="shared" si="29"/>
        <v>66655.417039695167</v>
      </c>
      <c r="D227" s="20">
        <f t="shared" ca="1" si="30"/>
        <v>94701.443889175091</v>
      </c>
      <c r="E227" s="20">
        <f t="shared" ca="1" si="31"/>
        <v>144377.25408454239</v>
      </c>
      <c r="F227" s="20">
        <f t="shared" ca="1" si="32"/>
        <v>96922.905341911101</v>
      </c>
    </row>
    <row r="228" spans="2:6">
      <c r="B228">
        <v>221</v>
      </c>
      <c r="C228" s="3">
        <f t="shared" si="29"/>
        <v>67016.509401427989</v>
      </c>
      <c r="D228" s="20">
        <f t="shared" ca="1" si="30"/>
        <v>95503.868978528611</v>
      </c>
      <c r="E228" s="20">
        <f t="shared" ca="1" si="31"/>
        <v>145710.08349017648</v>
      </c>
      <c r="F228" s="20">
        <f t="shared" ca="1" si="32"/>
        <v>96930.59807855633</v>
      </c>
    </row>
    <row r="229" spans="2:6">
      <c r="B229">
        <v>222</v>
      </c>
      <c r="C229" s="3">
        <f t="shared" si="29"/>
        <v>67378.203583763709</v>
      </c>
      <c r="D229" s="20">
        <f t="shared" ca="1" si="30"/>
        <v>96310.974880903363</v>
      </c>
      <c r="E229" s="20">
        <f t="shared" ca="1" si="31"/>
        <v>148024.30967295397</v>
      </c>
      <c r="F229" s="20">
        <f t="shared" ca="1" si="32"/>
        <v>96938.27158335995</v>
      </c>
    </row>
    <row r="230" spans="2:6">
      <c r="B230">
        <v>223</v>
      </c>
      <c r="C230" s="3">
        <f t="shared" si="29"/>
        <v>67740.50058973665</v>
      </c>
      <c r="D230" s="20">
        <f t="shared" ca="1" si="30"/>
        <v>97604.343775446468</v>
      </c>
      <c r="E230" s="20">
        <f t="shared" ca="1" si="31"/>
        <v>149384.49199550113</v>
      </c>
      <c r="F230" s="20">
        <f t="shared" ca="1" si="32"/>
        <v>96945.925904401549</v>
      </c>
    </row>
    <row r="231" spans="2:6">
      <c r="B231">
        <v>224</v>
      </c>
      <c r="C231" s="3">
        <f t="shared" si="29"/>
        <v>68103.401424052878</v>
      </c>
      <c r="D231" s="20">
        <f t="shared" ca="1" si="30"/>
        <v>98667.713306908525</v>
      </c>
      <c r="E231" s="20">
        <f t="shared" ca="1" si="31"/>
        <v>151750.77229877072</v>
      </c>
      <c r="F231" s="20">
        <f t="shared" ca="1" si="32"/>
        <v>95660.948744248526</v>
      </c>
    </row>
    <row r="232" spans="2:6">
      <c r="B232">
        <v>225</v>
      </c>
      <c r="C232" s="3">
        <f t="shared" si="29"/>
        <v>68466.907093092974</v>
      </c>
      <c r="D232" s="20">
        <f t="shared" ca="1" si="30"/>
        <v>98917.713306908525</v>
      </c>
      <c r="E232" s="20">
        <f t="shared" ca="1" si="31"/>
        <v>153138.90309101151</v>
      </c>
      <c r="F232" s="20">
        <f t="shared" ca="1" si="32"/>
        <v>95671.796372387907</v>
      </c>
    </row>
    <row r="233" spans="2:6">
      <c r="B233">
        <v>226</v>
      </c>
      <c r="C233" s="3">
        <f t="shared" si="29"/>
        <v>68831.018604914803</v>
      </c>
      <c r="D233" s="20">
        <f t="shared" ca="1" si="30"/>
        <v>99992.027584466094</v>
      </c>
      <c r="E233" s="20">
        <f t="shared" ca="1" si="31"/>
        <v>154537.44486419411</v>
      </c>
      <c r="F233" s="20">
        <f t="shared" ca="1" si="32"/>
        <v>95363.710893548981</v>
      </c>
    </row>
    <row r="234" spans="2:6">
      <c r="B234">
        <v>227</v>
      </c>
      <c r="C234" s="3">
        <f t="shared" si="29"/>
        <v>69195.736969256337</v>
      </c>
      <c r="D234" s="20">
        <f t="shared" ca="1" si="30"/>
        <v>100825.31441204215</v>
      </c>
      <c r="E234" s="20">
        <f t="shared" ca="1" si="31"/>
        <v>155946.47570067557</v>
      </c>
      <c r="F234" s="20">
        <f t="shared" ca="1" si="32"/>
        <v>102289.17065609741</v>
      </c>
    </row>
    <row r="235" spans="2:6">
      <c r="B235">
        <v>228</v>
      </c>
      <c r="C235" s="3">
        <f t="shared" si="29"/>
        <v>69561.063197538431</v>
      </c>
      <c r="D235" s="20">
        <f t="shared" ca="1" si="30"/>
        <v>101915.52536547583</v>
      </c>
      <c r="E235" s="20">
        <f t="shared" ca="1" si="31"/>
        <v>157366.07426843065</v>
      </c>
      <c r="F235" s="20">
        <f t="shared" ca="1" si="32"/>
        <v>102283.44772945717</v>
      </c>
    </row>
    <row r="236" spans="2:6">
      <c r="B236">
        <v>229</v>
      </c>
      <c r="C236" s="3">
        <f t="shared" si="29"/>
        <v>69926.998302867665</v>
      </c>
      <c r="D236" s="20">
        <f t="shared" ca="1" si="30"/>
        <v>103014.82141018812</v>
      </c>
      <c r="E236" s="20">
        <f t="shared" ca="1" si="31"/>
        <v>158009.48945410171</v>
      </c>
      <c r="F236" s="20">
        <f t="shared" ca="1" si="32"/>
        <v>104664.35289048751</v>
      </c>
    </row>
    <row r="237" spans="2:6">
      <c r="B237">
        <v>230</v>
      </c>
      <c r="C237" s="3">
        <f t="shared" ref="C237:C300" si="33">C236*(1+$H$10/12)+250</f>
        <v>70293.54330003912</v>
      </c>
      <c r="D237" s="20">
        <f t="shared" ca="1" si="30"/>
        <v>103865.74120174754</v>
      </c>
      <c r="E237" s="20">
        <f t="shared" ca="1" si="31"/>
        <v>157206.09285774102</v>
      </c>
      <c r="F237" s="20">
        <f t="shared" ca="1" si="32"/>
        <v>107094.86024237266</v>
      </c>
    </row>
    <row r="238" spans="2:6">
      <c r="B238">
        <v>231</v>
      </c>
      <c r="C238" s="3">
        <f t="shared" si="33"/>
        <v>70660.699205539189</v>
      </c>
      <c r="D238" s="20">
        <f t="shared" ca="1" si="30"/>
        <v>104721.62469209108</v>
      </c>
      <c r="E238" s="20">
        <f t="shared" ca="1" si="31"/>
        <v>158635.1385541741</v>
      </c>
      <c r="F238" s="20">
        <f t="shared" ca="1" si="32"/>
        <v>105649.19162186842</v>
      </c>
    </row>
    <row r="239" spans="2:6">
      <c r="B239">
        <v>232</v>
      </c>
      <c r="C239" s="3">
        <f t="shared" si="33"/>
        <v>71028.467037548427</v>
      </c>
      <c r="D239" s="20">
        <f t="shared" ca="1" si="30"/>
        <v>104971.62469209108</v>
      </c>
      <c r="E239" s="20">
        <f t="shared" ca="1" si="31"/>
        <v>160074.90209333043</v>
      </c>
      <c r="F239" s="20">
        <f t="shared" ca="1" si="32"/>
        <v>105282.90467074086</v>
      </c>
    </row>
    <row r="240" spans="2:6">
      <c r="B240">
        <v>233</v>
      </c>
      <c r="C240" s="3">
        <f t="shared" si="33"/>
        <v>71396.847815944348</v>
      </c>
      <c r="D240" s="20">
        <f t="shared" ca="1" si="30"/>
        <v>105046.67198427093</v>
      </c>
      <c r="E240" s="20">
        <f t="shared" ca="1" si="31"/>
        <v>161525.46385903042</v>
      </c>
      <c r="F240" s="20">
        <f t="shared" ca="1" si="32"/>
        <v>103865.92534678745</v>
      </c>
    </row>
    <row r="241" spans="2:6">
      <c r="B241">
        <v>234</v>
      </c>
      <c r="C241" s="3">
        <f t="shared" si="33"/>
        <v>71765.842562304257</v>
      </c>
      <c r="D241" s="20">
        <f t="shared" ca="1" si="30"/>
        <v>105296.67198427093</v>
      </c>
      <c r="E241" s="20">
        <f t="shared" ca="1" si="31"/>
        <v>164871.3685829952</v>
      </c>
      <c r="F241" s="20">
        <f t="shared" ca="1" si="32"/>
        <v>106279.79879151218</v>
      </c>
    </row>
    <row r="242" spans="2:6">
      <c r="B242">
        <v>235</v>
      </c>
      <c r="C242" s="3">
        <f t="shared" si="33"/>
        <v>72135.452299908095</v>
      </c>
      <c r="D242" s="20">
        <f t="shared" ca="1" si="30"/>
        <v>106687.38593076718</v>
      </c>
      <c r="E242" s="20">
        <f t="shared" ca="1" si="31"/>
        <v>166357.90384736768</v>
      </c>
      <c r="F242" s="20">
        <f t="shared" ca="1" si="32"/>
        <v>113969.38470691803</v>
      </c>
    </row>
    <row r="243" spans="2:6">
      <c r="B243">
        <v>236</v>
      </c>
      <c r="C243" s="3">
        <f t="shared" si="33"/>
        <v>72505.678053741271</v>
      </c>
      <c r="D243" s="20">
        <f t="shared" ca="1" si="30"/>
        <v>107559.72901536332</v>
      </c>
      <c r="E243" s="20">
        <f t="shared" ca="1" si="31"/>
        <v>167855.58812622295</v>
      </c>
      <c r="F243" s="20">
        <f t="shared" ca="1" si="32"/>
        <v>113554.56329612767</v>
      </c>
    </row>
    <row r="244" spans="2:6">
      <c r="B244">
        <v>237</v>
      </c>
      <c r="C244" s="3">
        <f t="shared" si="33"/>
        <v>72876.520850497502</v>
      </c>
      <c r="D244" s="20">
        <f t="shared" ca="1" si="30"/>
        <v>108437.16076795294</v>
      </c>
      <c r="E244" s="20">
        <f t="shared" ca="1" si="31"/>
        <v>170483.54229134443</v>
      </c>
      <c r="F244" s="20">
        <f t="shared" ca="1" si="32"/>
        <v>112006.61604393898</v>
      </c>
    </row>
    <row r="245" spans="2:6">
      <c r="B245">
        <v>238</v>
      </c>
      <c r="C245" s="3">
        <f t="shared" si="33"/>
        <v>73247.981718581665</v>
      </c>
      <c r="D245" s="20">
        <f t="shared" ca="1" si="30"/>
        <v>108687.16076795294</v>
      </c>
      <c r="E245" s="20">
        <f t="shared" ca="1" si="31"/>
        <v>173148.72580713849</v>
      </c>
      <c r="F245" s="20">
        <f t="shared" ca="1" si="32"/>
        <v>110483.1779565766</v>
      </c>
    </row>
    <row r="246" spans="2:6">
      <c r="B246">
        <v>239</v>
      </c>
      <c r="C246" s="3">
        <f t="shared" si="33"/>
        <v>73620.061688112633</v>
      </c>
      <c r="D246" s="20">
        <f t="shared" ca="1" si="30"/>
        <v>109571.169205766</v>
      </c>
      <c r="E246" s="20">
        <f t="shared" ca="1" si="31"/>
        <v>175851.66608940627</v>
      </c>
      <c r="F246" s="20">
        <f t="shared" ca="1" si="32"/>
        <v>110456.97001168517</v>
      </c>
    </row>
    <row r="247" spans="2:6">
      <c r="B247">
        <v>240</v>
      </c>
      <c r="C247" s="3">
        <f t="shared" si="33"/>
        <v>73992.761790926161</v>
      </c>
      <c r="D247" s="20">
        <f t="shared" ca="1" si="30"/>
        <v>109638.55059042305</v>
      </c>
      <c r="E247" s="20">
        <f t="shared" ca="1" si="31"/>
        <v>178592.89802567285</v>
      </c>
      <c r="F247" s="20">
        <f t="shared" ca="1" si="32"/>
        <v>110430.82758665597</v>
      </c>
    </row>
    <row r="248" spans="2:6">
      <c r="B248">
        <v>241</v>
      </c>
      <c r="C248" s="3">
        <f t="shared" si="33"/>
        <v>74366.083060577701</v>
      </c>
      <c r="D248" s="20">
        <f t="shared" ca="1" si="30"/>
        <v>109705.81967277234</v>
      </c>
      <c r="E248" s="20">
        <f t="shared" ca="1" si="31"/>
        <v>180182.34476086541</v>
      </c>
      <c r="F248" s="20">
        <f t="shared" ca="1" si="32"/>
        <v>112981.46982804463</v>
      </c>
    </row>
    <row r="249" spans="2:6">
      <c r="B249">
        <v>242</v>
      </c>
      <c r="C249" s="3">
        <f t="shared" si="33"/>
        <v>74740.026532345335</v>
      </c>
      <c r="D249" s="20">
        <f t="shared" ca="1" si="30"/>
        <v>110595.77028753018</v>
      </c>
      <c r="E249" s="20">
        <f t="shared" ca="1" si="31"/>
        <v>179231.12912912629</v>
      </c>
      <c r="F249" s="20">
        <f t="shared" ca="1" si="32"/>
        <v>112572.41125404771</v>
      </c>
    </row>
    <row r="250" spans="2:6">
      <c r="B250">
        <v>243</v>
      </c>
      <c r="C250" s="3">
        <f t="shared" si="33"/>
        <v>75114.593243232579</v>
      </c>
      <c r="D250" s="20">
        <f t="shared" ca="1" si="30"/>
        <v>111490.91228087411</v>
      </c>
      <c r="E250" s="20">
        <f t="shared" ca="1" si="31"/>
        <v>182916.39243743455</v>
      </c>
      <c r="F250" s="20">
        <f t="shared" ca="1" si="32"/>
        <v>112540.9802259126</v>
      </c>
    </row>
    <row r="251" spans="2:6">
      <c r="B251">
        <v>244</v>
      </c>
      <c r="C251" s="3">
        <f t="shared" si="33"/>
        <v>75489.784231971309</v>
      </c>
      <c r="D251" s="20">
        <f t="shared" ca="1" si="30"/>
        <v>111740.91228087411</v>
      </c>
      <c r="E251" s="20">
        <f t="shared" ca="1" si="31"/>
        <v>185757.70799696486</v>
      </c>
      <c r="F251" s="20">
        <f t="shared" ca="1" si="32"/>
        <v>115135.58398061911</v>
      </c>
    </row>
    <row r="252" spans="2:6">
      <c r="B252">
        <v>245</v>
      </c>
      <c r="C252" s="3">
        <f t="shared" si="33"/>
        <v>75865.600539024599</v>
      </c>
      <c r="D252" s="20">
        <f t="shared" ca="1" si="30"/>
        <v>112642.73426917921</v>
      </c>
      <c r="E252" s="20">
        <f t="shared" ca="1" si="31"/>
        <v>184769.32327698509</v>
      </c>
      <c r="F252" s="20">
        <f t="shared" ca="1" si="32"/>
        <v>115097.74502066757</v>
      </c>
    </row>
    <row r="253" spans="2:6">
      <c r="B253">
        <v>246</v>
      </c>
      <c r="C253" s="3">
        <f t="shared" si="33"/>
        <v>76242.043206589646</v>
      </c>
      <c r="D253" s="20">
        <f t="shared" ca="1" si="30"/>
        <v>113831.42372142237</v>
      </c>
      <c r="E253" s="20">
        <f t="shared" ca="1" si="31"/>
        <v>187636.88869007572</v>
      </c>
      <c r="F253" s="20">
        <f t="shared" ca="1" si="32"/>
        <v>115060.00065811591</v>
      </c>
    </row>
    <row r="254" spans="2:6">
      <c r="B254">
        <v>247</v>
      </c>
      <c r="C254" s="3">
        <f t="shared" si="33"/>
        <v>76619.113278600635</v>
      </c>
      <c r="D254" s="20">
        <f t="shared" ca="1" si="30"/>
        <v>115030.01891910088</v>
      </c>
      <c r="E254" s="20">
        <f t="shared" ca="1" si="31"/>
        <v>190545.07794651846</v>
      </c>
      <c r="F254" s="20">
        <f t="shared" ca="1" si="32"/>
        <v>114638.81732094356</v>
      </c>
    </row>
    <row r="255" spans="2:6">
      <c r="B255">
        <v>248</v>
      </c>
      <c r="C255" s="3">
        <f t="shared" si="33"/>
        <v>76996.811800731637</v>
      </c>
      <c r="D255" s="20">
        <f t="shared" ca="1" si="30"/>
        <v>115951.02736279563</v>
      </c>
      <c r="E255" s="20">
        <f t="shared" ca="1" si="31"/>
        <v>192224.16603111735</v>
      </c>
      <c r="F255" s="20">
        <f t="shared" ca="1" si="32"/>
        <v>117277.12601512988</v>
      </c>
    </row>
    <row r="256" spans="2:6">
      <c r="B256">
        <v>249</v>
      </c>
      <c r="C256" s="3">
        <f t="shared" si="33"/>
        <v>77375.13982039952</v>
      </c>
      <c r="D256" s="20">
        <f t="shared" ca="1" si="30"/>
        <v>117167.28592415227</v>
      </c>
      <c r="E256" s="20">
        <f t="shared" ca="1" si="31"/>
        <v>193915.84727635075</v>
      </c>
      <c r="F256" s="20">
        <f t="shared" ca="1" si="32"/>
        <v>119970.39947377841</v>
      </c>
    </row>
    <row r="257" spans="2:6">
      <c r="B257">
        <v>250</v>
      </c>
      <c r="C257" s="3">
        <f t="shared" si="33"/>
        <v>77754.098386766855</v>
      </c>
      <c r="D257" s="20">
        <f t="shared" ca="1" si="30"/>
        <v>118100.76175870982</v>
      </c>
      <c r="E257" s="20">
        <f t="shared" ca="1" si="31"/>
        <v>195620.21613092339</v>
      </c>
      <c r="F257" s="20">
        <f t="shared" ca="1" si="32"/>
        <v>128618.3274369429</v>
      </c>
    </row>
    <row r="258" spans="2:6">
      <c r="B258">
        <v>251</v>
      </c>
      <c r="C258" s="3">
        <f t="shared" si="33"/>
        <v>78133.688550744802</v>
      </c>
      <c r="D258" s="20">
        <f t="shared" ca="1" si="30"/>
        <v>118350.76175870982</v>
      </c>
      <c r="E258" s="20">
        <f t="shared" ca="1" si="31"/>
        <v>198641.50252611146</v>
      </c>
      <c r="F258" s="20">
        <f t="shared" ca="1" si="32"/>
        <v>128118.05386022739</v>
      </c>
    </row>
    <row r="259" spans="2:6">
      <c r="B259">
        <v>252</v>
      </c>
      <c r="C259" s="3">
        <f t="shared" si="33"/>
        <v>78513.911364996049</v>
      </c>
      <c r="D259" s="20">
        <f t="shared" ca="1" si="30"/>
        <v>118600.76175870982</v>
      </c>
      <c r="E259" s="20">
        <f t="shared" ca="1" si="31"/>
        <v>201705.5904785647</v>
      </c>
      <c r="F259" s="20">
        <f t="shared" ca="1" si="32"/>
        <v>137336.31763044331</v>
      </c>
    </row>
    <row r="260" spans="2:6">
      <c r="B260">
        <v>253</v>
      </c>
      <c r="C260" s="3">
        <f t="shared" si="33"/>
        <v>78894.767883937719</v>
      </c>
      <c r="D260" s="20">
        <f t="shared" ca="1" si="30"/>
        <v>119542.59953563563</v>
      </c>
      <c r="E260" s="20">
        <f t="shared" ca="1" si="31"/>
        <v>204813.08634367769</v>
      </c>
      <c r="F260" s="20">
        <f t="shared" ca="1" si="32"/>
        <v>147199.85986457436</v>
      </c>
    </row>
    <row r="261" spans="2:6">
      <c r="B261">
        <v>254</v>
      </c>
      <c r="C261" s="3">
        <f t="shared" si="33"/>
        <v>79276.259163744282</v>
      </c>
      <c r="D261" s="20">
        <f t="shared" ca="1" si="30"/>
        <v>119792.59953563563</v>
      </c>
      <c r="E261" s="20">
        <f t="shared" ca="1" si="31"/>
        <v>206599.18449125529</v>
      </c>
      <c r="F261" s="20">
        <f t="shared" ca="1" si="32"/>
        <v>145119.1954167186</v>
      </c>
    </row>
    <row r="262" spans="2:6">
      <c r="B262">
        <v>255</v>
      </c>
      <c r="C262" s="3">
        <f t="shared" si="33"/>
        <v>79658.386262350527</v>
      </c>
      <c r="D262" s="20">
        <f t="shared" ca="1" si="30"/>
        <v>120741.38969959351</v>
      </c>
      <c r="E262" s="20">
        <f t="shared" ca="1" si="31"/>
        <v>207365.68245248342</v>
      </c>
      <c r="F262" s="20">
        <f t="shared" ca="1" si="32"/>
        <v>143071.47482262057</v>
      </c>
    </row>
    <row r="263" spans="2:6">
      <c r="B263">
        <v>256</v>
      </c>
      <c r="C263" s="3">
        <f t="shared" si="33"/>
        <v>80041.150239454451</v>
      </c>
      <c r="D263" s="20">
        <f t="shared" ca="1" si="30"/>
        <v>121695.71447284114</v>
      </c>
      <c r="E263" s="20">
        <f t="shared" ca="1" si="31"/>
        <v>210553.36295389361</v>
      </c>
      <c r="F263" s="20">
        <f t="shared" ca="1" si="32"/>
        <v>142486.89121948861</v>
      </c>
    </row>
    <row r="264" spans="2:6">
      <c r="B264">
        <v>257</v>
      </c>
      <c r="C264" s="3">
        <f t="shared" si="33"/>
        <v>80424.552156520207</v>
      </c>
      <c r="D264" s="20">
        <f t="shared" ca="1" si="30"/>
        <v>123264.08471296357</v>
      </c>
      <c r="E264" s="20">
        <f t="shared" ca="1" si="31"/>
        <v>212382.51317604783</v>
      </c>
      <c r="F264" s="20">
        <f t="shared" ca="1" si="32"/>
        <v>141905.71768737491</v>
      </c>
    </row>
    <row r="265" spans="2:6">
      <c r="B265">
        <v>258</v>
      </c>
      <c r="C265" s="3">
        <f t="shared" si="33"/>
        <v>80808.593076781079</v>
      </c>
      <c r="D265" s="20">
        <f t="shared" ref="D265:D328" ca="1" si="34">D264*(1+VLOOKUP(RANDBETWEEN(0,100),$M$7:$N$11,2)/12)+250</f>
        <v>124541.28541890492</v>
      </c>
      <c r="E265" s="20">
        <f t="shared" ref="E265:E328" ca="1" si="35">E264*(1+VLOOKUP(RANDBETWEEN(0,100),$S$7:$T$11,2)/12)+250</f>
        <v>213163.46945898794</v>
      </c>
      <c r="F265" s="20">
        <f t="shared" ref="F265:F328" ca="1" si="36">F264*(1+VLOOKUP(RANDBETWEEN(0,100),$Y$7:$Z$11,2)/12)+250</f>
        <v>141327.93433419857</v>
      </c>
    </row>
    <row r="266" spans="2:6">
      <c r="B266">
        <v>259</v>
      </c>
      <c r="C266" s="3">
        <f t="shared" si="33"/>
        <v>81193.274065242382</v>
      </c>
      <c r="D266" s="20">
        <f t="shared" ca="1" si="34"/>
        <v>125829.12946406247</v>
      </c>
      <c r="E266" s="20">
        <f t="shared" ca="1" si="35"/>
        <v>215012.19547993035</v>
      </c>
      <c r="F266" s="20">
        <f t="shared" ca="1" si="36"/>
        <v>141224.61449836308</v>
      </c>
    </row>
    <row r="267" spans="2:6">
      <c r="B267">
        <v>260</v>
      </c>
      <c r="C267" s="3">
        <f t="shared" si="33"/>
        <v>81578.59618868446</v>
      </c>
      <c r="D267" s="20">
        <f t="shared" ca="1" si="34"/>
        <v>126079.12946406247</v>
      </c>
      <c r="E267" s="20">
        <f t="shared" ca="1" si="35"/>
        <v>215799.72596863017</v>
      </c>
      <c r="F267" s="20">
        <f t="shared" ca="1" si="36"/>
        <v>139238.55810213898</v>
      </c>
    </row>
    <row r="268" spans="2:6">
      <c r="B268">
        <v>261</v>
      </c>
      <c r="C268" s="3">
        <f t="shared" si="33"/>
        <v>81964.560515665609</v>
      </c>
      <c r="D268" s="20">
        <f t="shared" ca="1" si="34"/>
        <v>126329.12946406247</v>
      </c>
      <c r="E268" s="20">
        <f t="shared" ca="1" si="35"/>
        <v>214611.0611288393</v>
      </c>
      <c r="F268" s="20">
        <f t="shared" ca="1" si="36"/>
        <v>137283.9475988551</v>
      </c>
    </row>
    <row r="269" spans="2:6">
      <c r="B269">
        <v>262</v>
      </c>
      <c r="C269" s="3">
        <f t="shared" si="33"/>
        <v>82351.168116525048</v>
      </c>
      <c r="D269" s="20">
        <f t="shared" ca="1" si="34"/>
        <v>127316.04938593617</v>
      </c>
      <c r="E269" s="20">
        <f t="shared" ca="1" si="35"/>
        <v>217901.38449483117</v>
      </c>
      <c r="F269" s="20">
        <f t="shared" ca="1" si="36"/>
        <v>136733.12457119511</v>
      </c>
    </row>
    <row r="270" spans="2:6">
      <c r="B270">
        <v>263</v>
      </c>
      <c r="C270" s="3">
        <f t="shared" si="33"/>
        <v>82738.420063385929</v>
      </c>
      <c r="D270" s="20">
        <f t="shared" ca="1" si="34"/>
        <v>128308.72634068747</v>
      </c>
      <c r="E270" s="20">
        <f t="shared" ca="1" si="35"/>
        <v>218696.13795606824</v>
      </c>
      <c r="F270" s="20">
        <f t="shared" ca="1" si="36"/>
        <v>136185.51467786313</v>
      </c>
    </row>
    <row r="271" spans="2:6">
      <c r="B271">
        <v>264</v>
      </c>
      <c r="C271" s="3">
        <f t="shared" si="33"/>
        <v>83126.317430158248</v>
      </c>
      <c r="D271" s="20">
        <f t="shared" ca="1" si="34"/>
        <v>129307.19391100814</v>
      </c>
      <c r="E271" s="20">
        <f t="shared" ca="1" si="35"/>
        <v>219492.8783009584</v>
      </c>
      <c r="F271" s="20">
        <f t="shared" ca="1" si="36"/>
        <v>136095.05089116847</v>
      </c>
    </row>
    <row r="272" spans="2:6">
      <c r="B272">
        <v>265</v>
      </c>
      <c r="C272" s="3">
        <f t="shared" si="33"/>
        <v>83514.861292541842</v>
      </c>
      <c r="D272" s="20">
        <f t="shared" ca="1" si="34"/>
        <v>130634.75386026654</v>
      </c>
      <c r="E272" s="20">
        <f t="shared" ca="1" si="35"/>
        <v>218279.59244561868</v>
      </c>
      <c r="F272" s="20">
        <f t="shared" ca="1" si="36"/>
        <v>139180.36445140114</v>
      </c>
    </row>
    <row r="273" spans="2:6">
      <c r="B273">
        <v>266</v>
      </c>
      <c r="C273" s="3">
        <f t="shared" si="33"/>
        <v>83904.052728029419</v>
      </c>
      <c r="D273" s="20">
        <f t="shared" ca="1" si="34"/>
        <v>130884.75386026654</v>
      </c>
      <c r="E273" s="20">
        <f t="shared" ca="1" si="35"/>
        <v>220166.68938896083</v>
      </c>
      <c r="F273" s="20">
        <f t="shared" ca="1" si="36"/>
        <v>142329.95537747198</v>
      </c>
    </row>
    <row r="274" spans="2:6">
      <c r="B274">
        <v>267</v>
      </c>
      <c r="C274" s="3">
        <f t="shared" si="33"/>
        <v>84293.892815909465</v>
      </c>
      <c r="D274" s="20">
        <f t="shared" ca="1" si="34"/>
        <v>131134.75386026653</v>
      </c>
      <c r="E274" s="20">
        <f t="shared" ca="1" si="35"/>
        <v>222067.93955937805</v>
      </c>
      <c r="F274" s="20">
        <f t="shared" ca="1" si="36"/>
        <v>142224.13048902832</v>
      </c>
    </row>
    <row r="275" spans="2:6">
      <c r="B275">
        <v>268</v>
      </c>
      <c r="C275" s="3">
        <f t="shared" si="33"/>
        <v>84684.382637269315</v>
      </c>
      <c r="D275" s="20">
        <f t="shared" ca="1" si="34"/>
        <v>131384.75386026653</v>
      </c>
      <c r="E275" s="20">
        <f t="shared" ca="1" si="35"/>
        <v>225463.90203646923</v>
      </c>
      <c r="F275" s="20">
        <f t="shared" ca="1" si="36"/>
        <v>152429.81962326032</v>
      </c>
    </row>
    <row r="276" spans="2:6">
      <c r="B276">
        <v>269</v>
      </c>
      <c r="C276" s="3">
        <f t="shared" si="33"/>
        <v>85075.523274998093</v>
      </c>
      <c r="D276" s="20">
        <f t="shared" ca="1" si="34"/>
        <v>131415.77927049942</v>
      </c>
      <c r="E276" s="20">
        <f t="shared" ca="1" si="35"/>
        <v>227404.88130174275</v>
      </c>
      <c r="F276" s="20">
        <f t="shared" ca="1" si="36"/>
        <v>150266.34747922537</v>
      </c>
    </row>
    <row r="277" spans="2:6">
      <c r="B277">
        <v>270</v>
      </c>
      <c r="C277" s="3">
        <f t="shared" si="33"/>
        <v>85467.315813789755</v>
      </c>
      <c r="D277" s="20">
        <f t="shared" ca="1" si="34"/>
        <v>132432.37131624401</v>
      </c>
      <c r="E277" s="20">
        <f t="shared" ca="1" si="35"/>
        <v>226138.8487597311</v>
      </c>
      <c r="F277" s="20">
        <f t="shared" ca="1" si="36"/>
        <v>149639.79378559656</v>
      </c>
    </row>
    <row r="278" spans="2:6">
      <c r="B278">
        <v>271</v>
      </c>
      <c r="C278" s="3">
        <f t="shared" si="33"/>
        <v>85859.761340146069</v>
      </c>
      <c r="D278" s="20">
        <f t="shared" ca="1" si="34"/>
        <v>133454.89348225543</v>
      </c>
      <c r="E278" s="20">
        <f t="shared" ca="1" si="35"/>
        <v>224881.25643466623</v>
      </c>
      <c r="F278" s="20">
        <f t="shared" ca="1" si="36"/>
        <v>149515.69430113258</v>
      </c>
    </row>
    <row r="279" spans="2:6">
      <c r="B279">
        <v>272</v>
      </c>
      <c r="C279" s="3">
        <f t="shared" si="33"/>
        <v>86252.860942379644</v>
      </c>
      <c r="D279" s="20">
        <f t="shared" ca="1" si="34"/>
        <v>134483.38036090191</v>
      </c>
      <c r="E279" s="20">
        <f t="shared" ca="1" si="35"/>
        <v>223632.04805843512</v>
      </c>
      <c r="F279" s="20">
        <f t="shared" ca="1" si="36"/>
        <v>152880.60459907283</v>
      </c>
    </row>
    <row r="280" spans="2:6">
      <c r="B280">
        <v>273</v>
      </c>
      <c r="C280" s="3">
        <f t="shared" si="33"/>
        <v>86646.615710616941</v>
      </c>
      <c r="D280" s="20">
        <f t="shared" ca="1" si="34"/>
        <v>135517.8667463405</v>
      </c>
      <c r="E280" s="20">
        <f t="shared" ca="1" si="35"/>
        <v>222391.16773804554</v>
      </c>
      <c r="F280" s="20">
        <f t="shared" ca="1" si="36"/>
        <v>163832.24692100793</v>
      </c>
    </row>
    <row r="281" spans="2:6">
      <c r="B281">
        <v>274</v>
      </c>
      <c r="C281" s="3">
        <f t="shared" si="33"/>
        <v>87041.026736801301</v>
      </c>
      <c r="D281" s="20">
        <f t="shared" ca="1" si="34"/>
        <v>136558.38763569415</v>
      </c>
      <c r="E281" s="20">
        <f t="shared" ca="1" si="35"/>
        <v>221158.55995312522</v>
      </c>
      <c r="F281" s="20">
        <f t="shared" ca="1" si="36"/>
        <v>163672.66630370542</v>
      </c>
    </row>
    <row r="282" spans="2:6">
      <c r="B282">
        <v>275</v>
      </c>
      <c r="C282" s="3">
        <f t="shared" si="33"/>
        <v>87436.095114695971</v>
      </c>
      <c r="D282" s="20">
        <f t="shared" ca="1" si="34"/>
        <v>136808.38763569415</v>
      </c>
      <c r="E282" s="20">
        <f t="shared" ca="1" si="35"/>
        <v>223067.24915277367</v>
      </c>
      <c r="F282" s="20">
        <f t="shared" ca="1" si="36"/>
        <v>163513.48463794618</v>
      </c>
    </row>
    <row r="283" spans="2:6">
      <c r="B283">
        <v>276</v>
      </c>
      <c r="C283" s="3">
        <f t="shared" si="33"/>
        <v>87831.82193988713</v>
      </c>
      <c r="D283" s="20">
        <f t="shared" ca="1" si="34"/>
        <v>137856.43656356903</v>
      </c>
      <c r="E283" s="20">
        <f t="shared" ca="1" si="35"/>
        <v>226477.36851577129</v>
      </c>
      <c r="F283" s="20">
        <f t="shared" ca="1" si="36"/>
        <v>163354.70092635133</v>
      </c>
    </row>
    <row r="284" spans="2:6">
      <c r="B284">
        <v>277</v>
      </c>
      <c r="C284" s="3">
        <f t="shared" si="33"/>
        <v>88228.208309786947</v>
      </c>
      <c r="D284" s="20">
        <f t="shared" ca="1" si="34"/>
        <v>138106.43656356903</v>
      </c>
      <c r="E284" s="20">
        <f t="shared" ca="1" si="35"/>
        <v>229935.79790307806</v>
      </c>
      <c r="F284" s="20">
        <f t="shared" ca="1" si="36"/>
        <v>163196.31417403548</v>
      </c>
    </row>
    <row r="285" spans="2:6">
      <c r="B285">
        <v>278</v>
      </c>
      <c r="C285" s="3">
        <f t="shared" si="33"/>
        <v>88625.255323636593</v>
      </c>
      <c r="D285" s="20">
        <f t="shared" ca="1" si="34"/>
        <v>139162.0574435232</v>
      </c>
      <c r="E285" s="20">
        <f t="shared" ca="1" si="35"/>
        <v>231910.31638735117</v>
      </c>
      <c r="F285" s="20">
        <f t="shared" ca="1" si="36"/>
        <v>162494.33567468694</v>
      </c>
    </row>
    <row r="286" spans="2:6">
      <c r="B286">
        <v>279</v>
      </c>
      <c r="C286" s="3">
        <f t="shared" si="33"/>
        <v>89022.964082509323</v>
      </c>
      <c r="D286" s="20">
        <f t="shared" ca="1" si="34"/>
        <v>140223.83611194376</v>
      </c>
      <c r="E286" s="20">
        <f t="shared" ca="1" si="35"/>
        <v>233899.64376025632</v>
      </c>
      <c r="F286" s="20">
        <f t="shared" ca="1" si="36"/>
        <v>160171.50869317105</v>
      </c>
    </row>
    <row r="287" spans="2:6">
      <c r="B287">
        <v>280</v>
      </c>
      <c r="C287" s="3">
        <f t="shared" si="33"/>
        <v>89421.335689313506</v>
      </c>
      <c r="D287" s="20">
        <f t="shared" ca="1" si="34"/>
        <v>141642.36807954329</v>
      </c>
      <c r="E287" s="20">
        <f t="shared" ca="1" si="35"/>
        <v>235903.89108845827</v>
      </c>
      <c r="F287" s="20">
        <f t="shared" ca="1" si="36"/>
        <v>159487.1748924609</v>
      </c>
    </row>
    <row r="288" spans="2:6">
      <c r="B288">
        <v>281</v>
      </c>
      <c r="C288" s="3">
        <f t="shared" si="33"/>
        <v>89820.371248795695</v>
      </c>
      <c r="D288" s="20">
        <f t="shared" ca="1" si="34"/>
        <v>142718.61522667395</v>
      </c>
      <c r="E288" s="20">
        <f t="shared" ca="1" si="35"/>
        <v>236743.6508161794</v>
      </c>
      <c r="F288" s="20">
        <f t="shared" ca="1" si="36"/>
        <v>157211.96128999692</v>
      </c>
    </row>
    <row r="289" spans="2:6">
      <c r="B289">
        <v>282</v>
      </c>
      <c r="C289" s="3">
        <f t="shared" si="33"/>
        <v>90220.071867543695</v>
      </c>
      <c r="D289" s="20">
        <f t="shared" ca="1" si="34"/>
        <v>144514.73355829626</v>
      </c>
      <c r="E289" s="20">
        <f t="shared" ca="1" si="35"/>
        <v>238769.22819730078</v>
      </c>
      <c r="F289" s="20">
        <f t="shared" ca="1" si="36"/>
        <v>157068.93138677193</v>
      </c>
    </row>
    <row r="290" spans="2:6">
      <c r="B290">
        <v>283</v>
      </c>
      <c r="C290" s="3">
        <f t="shared" si="33"/>
        <v>90620.438653989608</v>
      </c>
      <c r="D290" s="20">
        <f t="shared" ca="1" si="34"/>
        <v>144764.73355829626</v>
      </c>
      <c r="E290" s="20">
        <f t="shared" ca="1" si="35"/>
        <v>240809.99740878056</v>
      </c>
      <c r="F290" s="20">
        <f t="shared" ca="1" si="36"/>
        <v>156926.259058305</v>
      </c>
    </row>
    <row r="291" spans="2:6">
      <c r="B291">
        <v>284</v>
      </c>
      <c r="C291" s="3">
        <f t="shared" si="33"/>
        <v>91021.47271841293</v>
      </c>
      <c r="D291" s="20">
        <f t="shared" ca="1" si="34"/>
        <v>145859.19450405298</v>
      </c>
      <c r="E291" s="20">
        <f t="shared" ca="1" si="35"/>
        <v>241662.02240230251</v>
      </c>
      <c r="F291" s="20">
        <f t="shared" ca="1" si="36"/>
        <v>156260.85588046489</v>
      </c>
    </row>
    <row r="292" spans="2:6">
      <c r="B292">
        <v>285</v>
      </c>
      <c r="C292" s="3">
        <f t="shared" si="33"/>
        <v>91423.175172943622</v>
      </c>
      <c r="D292" s="20">
        <f t="shared" ca="1" si="34"/>
        <v>146960.03980532664</v>
      </c>
      <c r="E292" s="20">
        <f t="shared" ca="1" si="35"/>
        <v>242516.17745830826</v>
      </c>
      <c r="F292" s="20">
        <f t="shared" ca="1" si="36"/>
        <v>155599.33422116216</v>
      </c>
    </row>
    <row r="293" spans="2:6">
      <c r="B293">
        <v>286</v>
      </c>
      <c r="C293" s="3">
        <f t="shared" si="33"/>
        <v>91825.547131565196</v>
      </c>
      <c r="D293" s="20">
        <f t="shared" ca="1" si="34"/>
        <v>148802.10690321767</v>
      </c>
      <c r="E293" s="20">
        <f t="shared" ca="1" si="35"/>
        <v>246201.82330563429</v>
      </c>
      <c r="F293" s="20">
        <f t="shared" ca="1" si="36"/>
        <v>155460.33588560927</v>
      </c>
    </row>
    <row r="294" spans="2:6">
      <c r="B294">
        <v>287</v>
      </c>
      <c r="C294" s="3">
        <f t="shared" si="33"/>
        <v>92228.589710117813</v>
      </c>
      <c r="D294" s="20">
        <f t="shared" ca="1" si="34"/>
        <v>150292.1244607445</v>
      </c>
      <c r="E294" s="20">
        <f t="shared" ca="1" si="35"/>
        <v>247067.32786389836</v>
      </c>
      <c r="F294" s="20">
        <f t="shared" ca="1" si="36"/>
        <v>166592.55939760193</v>
      </c>
    </row>
    <row r="295" spans="2:6">
      <c r="B295">
        <v>288</v>
      </c>
      <c r="C295" s="3">
        <f t="shared" si="33"/>
        <v>92632.304026301339</v>
      </c>
      <c r="D295" s="20">
        <f t="shared" ca="1" si="34"/>
        <v>150542.1244607445</v>
      </c>
      <c r="E295" s="20">
        <f t="shared" ca="1" si="35"/>
        <v>249170.33282287762</v>
      </c>
      <c r="F295" s="20">
        <f t="shared" ca="1" si="36"/>
        <v>178504.03855543406</v>
      </c>
    </row>
    <row r="296" spans="2:6">
      <c r="B296">
        <v>289</v>
      </c>
      <c r="C296" s="3">
        <f t="shared" si="33"/>
        <v>93036.691199678506</v>
      </c>
      <c r="D296" s="20">
        <f t="shared" ca="1" si="34"/>
        <v>150792.1244607445</v>
      </c>
      <c r="E296" s="20">
        <f t="shared" ca="1" si="35"/>
        <v>251289.11031904921</v>
      </c>
      <c r="F296" s="20">
        <f t="shared" ca="1" si="36"/>
        <v>182472.87269200559</v>
      </c>
    </row>
    <row r="297" spans="2:6">
      <c r="B297">
        <v>290</v>
      </c>
      <c r="C297" s="3">
        <f t="shared" si="33"/>
        <v>93441.752351677977</v>
      </c>
      <c r="D297" s="20">
        <f t="shared" ca="1" si="34"/>
        <v>152298.72549791736</v>
      </c>
      <c r="E297" s="20">
        <f t="shared" ca="1" si="35"/>
        <v>253423.77864644211</v>
      </c>
      <c r="F297" s="20">
        <f t="shared" ca="1" si="36"/>
        <v>186524.39087308903</v>
      </c>
    </row>
    <row r="298" spans="2:6">
      <c r="B298">
        <v>291</v>
      </c>
      <c r="C298" s="3">
        <f t="shared" si="33"/>
        <v>93847.488605597449</v>
      </c>
      <c r="D298" s="20">
        <f t="shared" ca="1" si="34"/>
        <v>154198.62835747813</v>
      </c>
      <c r="E298" s="20">
        <f t="shared" ca="1" si="35"/>
        <v>255574.45698629043</v>
      </c>
      <c r="F298" s="20">
        <f t="shared" ca="1" si="36"/>
        <v>183821.08801759843</v>
      </c>
    </row>
    <row r="299" spans="2:6">
      <c r="B299">
        <v>292</v>
      </c>
      <c r="C299" s="3">
        <f t="shared" si="33"/>
        <v>94253.901086606784</v>
      </c>
      <c r="D299" s="20">
        <f t="shared" ca="1" si="34"/>
        <v>156119.11349801745</v>
      </c>
      <c r="E299" s="20">
        <f t="shared" ca="1" si="35"/>
        <v>257741.26541368762</v>
      </c>
      <c r="F299" s="20">
        <f t="shared" ca="1" si="36"/>
        <v>196938.56417883033</v>
      </c>
    </row>
    <row r="300" spans="2:6">
      <c r="B300">
        <v>293</v>
      </c>
      <c r="C300" s="3">
        <f t="shared" si="33"/>
        <v>94660.99092175113</v>
      </c>
      <c r="D300" s="20">
        <f t="shared" ca="1" si="34"/>
        <v>156369.11349801745</v>
      </c>
      <c r="E300" s="20">
        <f t="shared" ca="1" si="35"/>
        <v>261642.6000070482</v>
      </c>
      <c r="F300" s="20">
        <f t="shared" ca="1" si="36"/>
        <v>196039.75588778715</v>
      </c>
    </row>
    <row r="301" spans="2:6">
      <c r="B301">
        <v>294</v>
      </c>
      <c r="C301" s="3">
        <f t="shared" ref="C301:C364" si="37">C300*(1+$H$10/12)+250</f>
        <v>95068.759239954059</v>
      </c>
      <c r="D301" s="20">
        <f t="shared" ca="1" si="34"/>
        <v>158313.11222757929</v>
      </c>
      <c r="E301" s="20">
        <f t="shared" ca="1" si="35"/>
        <v>262546.7065070658</v>
      </c>
      <c r="F301" s="20">
        <f t="shared" ca="1" si="36"/>
        <v>195146.19064510838</v>
      </c>
    </row>
    <row r="302" spans="2:6">
      <c r="B302">
        <v>295</v>
      </c>
      <c r="C302" s="3">
        <f t="shared" si="37"/>
        <v>95477.207172020659</v>
      </c>
      <c r="D302" s="20">
        <f t="shared" ca="1" si="34"/>
        <v>159486.60538224017</v>
      </c>
      <c r="E302" s="20">
        <f t="shared" ca="1" si="35"/>
        <v>264765.80680586881</v>
      </c>
      <c r="F302" s="20">
        <f t="shared" ca="1" si="36"/>
        <v>199461.73628354812</v>
      </c>
    </row>
    <row r="303" spans="2:6">
      <c r="B303">
        <v>296</v>
      </c>
      <c r="C303" s="3">
        <f t="shared" si="37"/>
        <v>95886.335850640695</v>
      </c>
      <c r="D303" s="20">
        <f t="shared" ca="1" si="34"/>
        <v>160666.94391363658</v>
      </c>
      <c r="E303" s="20">
        <f t="shared" ca="1" si="35"/>
        <v>265677.72132288344</v>
      </c>
      <c r="F303" s="20">
        <f t="shared" ca="1" si="36"/>
        <v>196553.59212572526</v>
      </c>
    </row>
    <row r="304" spans="2:6">
      <c r="B304">
        <v>297</v>
      </c>
      <c r="C304" s="3">
        <f t="shared" si="37"/>
        <v>96296.146410391768</v>
      </c>
      <c r="D304" s="20">
        <f t="shared" ca="1" si="34"/>
        <v>160916.94391363658</v>
      </c>
      <c r="E304" s="20">
        <f t="shared" ca="1" si="35"/>
        <v>271019.87764823873</v>
      </c>
      <c r="F304" s="20">
        <f t="shared" ca="1" si="36"/>
        <v>196312.20814541096</v>
      </c>
    </row>
    <row r="305" spans="2:6">
      <c r="B305">
        <v>298</v>
      </c>
      <c r="C305" s="3">
        <f t="shared" si="37"/>
        <v>96706.639987742426</v>
      </c>
      <c r="D305" s="20">
        <f t="shared" ca="1" si="34"/>
        <v>162105.62608646613</v>
      </c>
      <c r="E305" s="20">
        <f t="shared" ca="1" si="35"/>
        <v>271947.42734235933</v>
      </c>
      <c r="F305" s="20">
        <f t="shared" ca="1" si="36"/>
        <v>196071.42762504745</v>
      </c>
    </row>
    <row r="306" spans="2:6">
      <c r="B306">
        <v>299</v>
      </c>
      <c r="C306" s="3">
        <f t="shared" si="37"/>
        <v>97117.81772105534</v>
      </c>
      <c r="D306" s="20">
        <f t="shared" ca="1" si="34"/>
        <v>162355.62608646613</v>
      </c>
      <c r="E306" s="20">
        <f t="shared" ca="1" si="35"/>
        <v>276050.01589637611</v>
      </c>
      <c r="F306" s="20">
        <f t="shared" ca="1" si="36"/>
        <v>195177.67763056801</v>
      </c>
    </row>
    <row r="307" spans="2:6">
      <c r="B307">
        <v>300</v>
      </c>
      <c r="C307" s="3">
        <f t="shared" si="37"/>
        <v>97529.680750590443</v>
      </c>
      <c r="D307" s="20">
        <f t="shared" ca="1" si="34"/>
        <v>162605.62608646613</v>
      </c>
      <c r="E307" s="20">
        <f t="shared" ca="1" si="35"/>
        <v>278370.39101559896</v>
      </c>
      <c r="F307" s="20">
        <f t="shared" ca="1" si="36"/>
        <v>194939.7334364916</v>
      </c>
    </row>
    <row r="308" spans="2:6">
      <c r="B308">
        <v>301</v>
      </c>
      <c r="C308" s="3">
        <f t="shared" si="37"/>
        <v>97942.230218508092</v>
      </c>
      <c r="D308" s="20">
        <f t="shared" ca="1" si="34"/>
        <v>163804.15890530386</v>
      </c>
      <c r="E308" s="20">
        <f t="shared" ca="1" si="35"/>
        <v>280708.16894821596</v>
      </c>
      <c r="F308" s="20">
        <f t="shared" ca="1" si="36"/>
        <v>192103.18765708047</v>
      </c>
    </row>
    <row r="309" spans="2:6">
      <c r="B309">
        <v>302</v>
      </c>
      <c r="C309" s="3">
        <f t="shared" si="37"/>
        <v>98355.467268872279</v>
      </c>
      <c r="D309" s="20">
        <f t="shared" ca="1" si="34"/>
        <v>164054.15890530386</v>
      </c>
      <c r="E309" s="20">
        <f t="shared" ca="1" si="35"/>
        <v>283063.48021532758</v>
      </c>
      <c r="F309" s="20">
        <f t="shared" ca="1" si="36"/>
        <v>205800.41079307612</v>
      </c>
    </row>
    <row r="310" spans="2:6">
      <c r="B310">
        <v>303</v>
      </c>
      <c r="C310" s="3">
        <f t="shared" si="37"/>
        <v>98769.393047653735</v>
      </c>
      <c r="D310" s="20">
        <f t="shared" ca="1" si="34"/>
        <v>166081.41229344465</v>
      </c>
      <c r="E310" s="20">
        <f t="shared" ca="1" si="35"/>
        <v>287323.54618504475</v>
      </c>
      <c r="F310" s="20">
        <f t="shared" ca="1" si="36"/>
        <v>205535.90976609345</v>
      </c>
    </row>
    <row r="311" spans="2:6">
      <c r="B311">
        <v>304</v>
      </c>
      <c r="C311" s="3">
        <f t="shared" si="37"/>
        <v>99184.008702733161</v>
      </c>
      <c r="D311" s="20">
        <f t="shared" ca="1" si="34"/>
        <v>168130.62759329029</v>
      </c>
      <c r="E311" s="20">
        <f t="shared" ca="1" si="35"/>
        <v>288291.85505050735</v>
      </c>
      <c r="F311" s="20">
        <f t="shared" ca="1" si="36"/>
        <v>205272.06999167823</v>
      </c>
    </row>
    <row r="312" spans="2:6">
      <c r="B312">
        <v>305</v>
      </c>
      <c r="C312" s="3">
        <f t="shared" si="37"/>
        <v>99599.315383904381</v>
      </c>
      <c r="D312" s="20">
        <f t="shared" ca="1" si="34"/>
        <v>169361.3895875845</v>
      </c>
      <c r="E312" s="20">
        <f t="shared" ca="1" si="35"/>
        <v>286619.90935017064</v>
      </c>
      <c r="F312" s="20">
        <f t="shared" ca="1" si="36"/>
        <v>205008.88981669905</v>
      </c>
    </row>
    <row r="313" spans="2:6">
      <c r="B313">
        <v>306</v>
      </c>
      <c r="C313" s="3">
        <f t="shared" si="37"/>
        <v>100015.31424287756</v>
      </c>
      <c r="D313" s="20">
        <f t="shared" ca="1" si="34"/>
        <v>171446.13797478331</v>
      </c>
      <c r="E313" s="20">
        <f t="shared" ca="1" si="35"/>
        <v>290930.35806596471</v>
      </c>
      <c r="F313" s="20">
        <f t="shared" ca="1" si="36"/>
        <v>204063.00462610164</v>
      </c>
    </row>
    <row r="314" spans="2:6">
      <c r="B314">
        <v>307</v>
      </c>
      <c r="C314" s="3">
        <f t="shared" si="37"/>
        <v>100432.00643328237</v>
      </c>
      <c r="D314" s="20">
        <f t="shared" ca="1" si="34"/>
        <v>171696.13797478331</v>
      </c>
      <c r="E314" s="20">
        <f t="shared" ca="1" si="35"/>
        <v>293362.33575145947</v>
      </c>
      <c r="F314" s="20">
        <f t="shared" ca="1" si="36"/>
        <v>201082.00705285501</v>
      </c>
    </row>
    <row r="315" spans="2:6">
      <c r="B315">
        <v>308</v>
      </c>
      <c r="C315" s="3">
        <f t="shared" si="37"/>
        <v>100849.39311067118</v>
      </c>
      <c r="D315" s="20">
        <f t="shared" ca="1" si="34"/>
        <v>171659.97774482533</v>
      </c>
      <c r="E315" s="20">
        <f t="shared" ca="1" si="35"/>
        <v>297768.30217460514</v>
      </c>
      <c r="F315" s="20">
        <f t="shared" ca="1" si="36"/>
        <v>205521.2155331228</v>
      </c>
    </row>
    <row r="316" spans="2:6">
      <c r="B316">
        <v>309</v>
      </c>
      <c r="C316" s="3">
        <f t="shared" si="37"/>
        <v>101267.4754325223</v>
      </c>
      <c r="D316" s="20">
        <f t="shared" ca="1" si="34"/>
        <v>173769.62750372759</v>
      </c>
      <c r="E316" s="20">
        <f t="shared" ca="1" si="35"/>
        <v>300251.56444091472</v>
      </c>
      <c r="F316" s="20">
        <f t="shared" ca="1" si="36"/>
        <v>204572.34177584623</v>
      </c>
    </row>
    <row r="317" spans="2:6">
      <c r="B317">
        <v>310</v>
      </c>
      <c r="C317" s="3">
        <f t="shared" si="37"/>
        <v>101686.25455824318</v>
      </c>
      <c r="D317" s="20">
        <f t="shared" ca="1" si="34"/>
        <v>173730.01145788803</v>
      </c>
      <c r="E317" s="20">
        <f t="shared" ca="1" si="35"/>
        <v>302753.45117422158</v>
      </c>
      <c r="F317" s="20">
        <f t="shared" ca="1" si="36"/>
        <v>209084.26556284301</v>
      </c>
    </row>
    <row r="318" spans="2:6">
      <c r="B318">
        <v>311</v>
      </c>
      <c r="C318" s="3">
        <f t="shared" si="37"/>
        <v>102105.73164917358</v>
      </c>
      <c r="D318" s="20">
        <f t="shared" ca="1" si="34"/>
        <v>173980.01145788803</v>
      </c>
      <c r="E318" s="20">
        <f t="shared" ca="1" si="35"/>
        <v>308806.22565506084</v>
      </c>
      <c r="F318" s="20">
        <f t="shared" ca="1" si="36"/>
        <v>213690.18776206888</v>
      </c>
    </row>
    <row r="319" spans="2:6">
      <c r="B319">
        <v>312</v>
      </c>
      <c r="C319" s="3">
        <f t="shared" si="37"/>
        <v>102525.90786858888</v>
      </c>
      <c r="D319" s="20">
        <f t="shared" ca="1" si="34"/>
        <v>175244.89485805904</v>
      </c>
      <c r="E319" s="20">
        <f t="shared" ca="1" si="35"/>
        <v>313430.98051850754</v>
      </c>
      <c r="F319" s="20">
        <f t="shared" ca="1" si="36"/>
        <v>212693.66166679014</v>
      </c>
    </row>
    <row r="320" spans="2:6">
      <c r="B320">
        <v>313</v>
      </c>
      <c r="C320" s="3">
        <f t="shared" si="37"/>
        <v>102946.7843817032</v>
      </c>
      <c r="D320" s="20">
        <f t="shared" ca="1" si="34"/>
        <v>176517.15674473107</v>
      </c>
      <c r="E320" s="20">
        <f t="shared" ca="1" si="35"/>
        <v>318121.25274251972</v>
      </c>
      <c r="F320" s="20">
        <f t="shared" ca="1" si="36"/>
        <v>211702.94864040051</v>
      </c>
    </row>
    <row r="321" spans="2:6">
      <c r="B321">
        <v>314</v>
      </c>
      <c r="C321" s="3">
        <f t="shared" si="37"/>
        <v>103368.36235567271</v>
      </c>
      <c r="D321" s="20">
        <f t="shared" ca="1" si="34"/>
        <v>176472.96148348984</v>
      </c>
      <c r="E321" s="20">
        <f t="shared" ca="1" si="35"/>
        <v>320757.16213808866</v>
      </c>
      <c r="F321" s="20">
        <f t="shared" ca="1" si="36"/>
        <v>211423.69126879954</v>
      </c>
    </row>
    <row r="322" spans="2:6">
      <c r="B322">
        <v>315</v>
      </c>
      <c r="C322" s="3">
        <f t="shared" si="37"/>
        <v>103790.64295959883</v>
      </c>
      <c r="D322" s="20">
        <f t="shared" ca="1" si="34"/>
        <v>178193.56949585225</v>
      </c>
      <c r="E322" s="20">
        <f t="shared" ca="1" si="35"/>
        <v>321809.05504343385</v>
      </c>
      <c r="F322" s="20">
        <f t="shared" ca="1" si="36"/>
        <v>226473.34965761553</v>
      </c>
    </row>
    <row r="323" spans="2:6">
      <c r="B323">
        <v>316</v>
      </c>
      <c r="C323" s="3">
        <f t="shared" si="37"/>
        <v>104213.62736453149</v>
      </c>
      <c r="D323" s="20">
        <f t="shared" ca="1" si="34"/>
        <v>178443.56949585225</v>
      </c>
      <c r="E323" s="20">
        <f t="shared" ca="1" si="35"/>
        <v>324472.62295625964</v>
      </c>
      <c r="F323" s="20">
        <f t="shared" ca="1" si="36"/>
        <v>223137.52162136993</v>
      </c>
    </row>
    <row r="324" spans="2:6">
      <c r="B324">
        <v>317</v>
      </c>
      <c r="C324" s="3">
        <f t="shared" si="37"/>
        <v>104637.31674347239</v>
      </c>
      <c r="D324" s="20">
        <f t="shared" ca="1" si="34"/>
        <v>178693.56949585225</v>
      </c>
      <c r="E324" s="20">
        <f t="shared" ca="1" si="35"/>
        <v>327156.16762843163</v>
      </c>
      <c r="F324" s="20">
        <f t="shared" ca="1" si="36"/>
        <v>219854.5108623649</v>
      </c>
    </row>
    <row r="325" spans="2:6">
      <c r="B325">
        <v>318</v>
      </c>
      <c r="C325" s="3">
        <f t="shared" si="37"/>
        <v>105061.71227137817</v>
      </c>
      <c r="D325" s="20">
        <f t="shared" ca="1" si="34"/>
        <v>179985.94865124472</v>
      </c>
      <c r="E325" s="20">
        <f t="shared" ca="1" si="35"/>
        <v>332040.88000316772</v>
      </c>
      <c r="F325" s="20">
        <f t="shared" ca="1" si="36"/>
        <v>218822.02621566778</v>
      </c>
    </row>
    <row r="326" spans="2:6">
      <c r="B326">
        <v>319</v>
      </c>
      <c r="C326" s="3">
        <f t="shared" si="37"/>
        <v>105486.8151251638</v>
      </c>
      <c r="D326" s="20">
        <f t="shared" ca="1" si="34"/>
        <v>180235.94865124472</v>
      </c>
      <c r="E326" s="20">
        <f t="shared" ca="1" si="35"/>
        <v>330077.27413647994</v>
      </c>
      <c r="F326" s="20">
        <f t="shared" ca="1" si="36"/>
        <v>218524.97115012861</v>
      </c>
    </row>
    <row r="327" spans="2:6">
      <c r="B327">
        <v>320</v>
      </c>
      <c r="C327" s="3">
        <f t="shared" si="37"/>
        <v>105912.62648370575</v>
      </c>
      <c r="D327" s="20">
        <f t="shared" ca="1" si="34"/>
        <v>181537.32501837699</v>
      </c>
      <c r="E327" s="20">
        <f t="shared" ca="1" si="35"/>
        <v>332802.85369250359</v>
      </c>
      <c r="F327" s="20">
        <f t="shared" ca="1" si="36"/>
        <v>215314.99244025158</v>
      </c>
    </row>
    <row r="328" spans="2:6">
      <c r="B328">
        <v>321</v>
      </c>
      <c r="C328" s="3">
        <f t="shared" si="37"/>
        <v>106339.14752784527</v>
      </c>
      <c r="D328" s="20">
        <f t="shared" ca="1" si="34"/>
        <v>182846.29274765085</v>
      </c>
      <c r="E328" s="20">
        <f t="shared" ca="1" si="35"/>
        <v>339431.57505494327</v>
      </c>
      <c r="F328" s="20">
        <f t="shared" ca="1" si="36"/>
        <v>215026.70495915096</v>
      </c>
    </row>
    <row r="329" spans="2:6">
      <c r="B329">
        <v>322</v>
      </c>
      <c r="C329" s="3">
        <f t="shared" si="37"/>
        <v>106766.37944039168</v>
      </c>
      <c r="D329" s="20">
        <f t="shared" ref="D329:D392" ca="1" si="38">D328*(1+VLOOKUP(RANDBETWEEN(0,100),$M$7:$N$11,2)/12)+250</f>
        <v>184162.89612201214</v>
      </c>
      <c r="E329" s="20">
        <f t="shared" ref="E329:E392" ca="1" si="39">E328*(1+VLOOKUP(RANDBETWEEN(0,100),$S$7:$T$11,2)/12)+250</f>
        <v>342227.31186785537</v>
      </c>
      <c r="F329" s="20">
        <f t="shared" ref="F329:F392" ca="1" si="40">F328*(1+VLOOKUP(RANDBETWEEN(0,100),$Y$7:$Z$11,2)/12)+250</f>
        <v>219756.42797913327</v>
      </c>
    </row>
    <row r="330" spans="2:6">
      <c r="B330">
        <v>323</v>
      </c>
      <c r="C330" s="3">
        <f t="shared" si="37"/>
        <v>107194.32340612568</v>
      </c>
      <c r="D330" s="20">
        <f t="shared" ca="1" si="38"/>
        <v>184412.89612201214</v>
      </c>
      <c r="E330" s="20">
        <f t="shared" ca="1" si="39"/>
        <v>349036.66867865599</v>
      </c>
      <c r="F330" s="20">
        <f t="shared" ca="1" si="40"/>
        <v>219457.03690918544</v>
      </c>
    </row>
    <row r="331" spans="2:6">
      <c r="B331">
        <v>324</v>
      </c>
      <c r="C331" s="3">
        <f t="shared" si="37"/>
        <v>107622.98061180256</v>
      </c>
      <c r="D331" s="20">
        <f t="shared" ca="1" si="38"/>
        <v>185738.63801605723</v>
      </c>
      <c r="E331" s="20">
        <f t="shared" ca="1" si="39"/>
        <v>346959.75755413162</v>
      </c>
      <c r="F331" s="20">
        <f t="shared" ca="1" si="40"/>
        <v>218426.87086054852</v>
      </c>
    </row>
    <row r="332" spans="2:6">
      <c r="B332">
        <v>325</v>
      </c>
      <c r="C332" s="3">
        <f t="shared" si="37"/>
        <v>108052.35224615557</v>
      </c>
      <c r="D332" s="20">
        <f t="shared" ca="1" si="38"/>
        <v>187536.45999952438</v>
      </c>
      <c r="E332" s="20">
        <f t="shared" ca="1" si="39"/>
        <v>344896.6925037707</v>
      </c>
      <c r="F332" s="20">
        <f t="shared" ca="1" si="40"/>
        <v>218130.80368339716</v>
      </c>
    </row>
    <row r="333" spans="2:6">
      <c r="B333">
        <v>326</v>
      </c>
      <c r="C333" s="3">
        <f t="shared" si="37"/>
        <v>108482.43949989916</v>
      </c>
      <c r="D333" s="20">
        <f t="shared" ca="1" si="38"/>
        <v>188880.42268285493</v>
      </c>
      <c r="E333" s="20">
        <f t="shared" ca="1" si="39"/>
        <v>347733.41769754898</v>
      </c>
      <c r="F333" s="20">
        <f t="shared" ca="1" si="40"/>
        <v>217108.37399524401</v>
      </c>
    </row>
    <row r="334" spans="2:6">
      <c r="B334">
        <v>327</v>
      </c>
      <c r="C334" s="3">
        <f t="shared" si="37"/>
        <v>108913.24356573234</v>
      </c>
      <c r="D334" s="20">
        <f t="shared" ca="1" si="38"/>
        <v>189130.42268285493</v>
      </c>
      <c r="E334" s="20">
        <f t="shared" ca="1" si="39"/>
        <v>350591.41833028063</v>
      </c>
      <c r="F334" s="20">
        <f t="shared" ca="1" si="40"/>
        <v>216091.90848027176</v>
      </c>
    </row>
    <row r="335" spans="2:6">
      <c r="B335">
        <v>328</v>
      </c>
      <c r="C335" s="3">
        <f t="shared" si="37"/>
        <v>109344.76563834189</v>
      </c>
      <c r="D335" s="20">
        <f t="shared" ca="1" si="38"/>
        <v>190483.68348183826</v>
      </c>
      <c r="E335" s="20">
        <f t="shared" ca="1" si="39"/>
        <v>353470.85396775778</v>
      </c>
      <c r="F335" s="20">
        <f t="shared" ca="1" si="40"/>
        <v>215081.37234747017</v>
      </c>
    </row>
    <row r="336" spans="2:6">
      <c r="B336">
        <v>329</v>
      </c>
      <c r="C336" s="3">
        <f t="shared" si="37"/>
        <v>109777.00691440581</v>
      </c>
      <c r="D336" s="20">
        <f t="shared" ca="1" si="38"/>
        <v>191844.838302149</v>
      </c>
      <c r="E336" s="20">
        <f t="shared" ca="1" si="39"/>
        <v>358728.357732301</v>
      </c>
      <c r="F336" s="20">
        <f t="shared" ca="1" si="40"/>
        <v>219812.23427137578</v>
      </c>
    </row>
    <row r="337" spans="2:6">
      <c r="B337">
        <v>330</v>
      </c>
      <c r="C337" s="3">
        <f t="shared" si="37"/>
        <v>110209.96859259649</v>
      </c>
      <c r="D337" s="20">
        <f t="shared" ca="1" si="38"/>
        <v>193213.93319224488</v>
      </c>
      <c r="E337" s="20">
        <f t="shared" ca="1" si="39"/>
        <v>361668.82041529327</v>
      </c>
      <c r="F337" s="20">
        <f t="shared" ca="1" si="40"/>
        <v>219512.70368569734</v>
      </c>
    </row>
    <row r="338" spans="2:6">
      <c r="B338">
        <v>331</v>
      </c>
      <c r="C338" s="3">
        <f t="shared" si="37"/>
        <v>110643.65187358415</v>
      </c>
      <c r="D338" s="20">
        <f t="shared" ca="1" si="38"/>
        <v>194591.01446919964</v>
      </c>
      <c r="E338" s="20">
        <f t="shared" ca="1" si="39"/>
        <v>362822.99246633146</v>
      </c>
      <c r="F338" s="20">
        <f t="shared" ca="1" si="40"/>
        <v>219213.9219264831</v>
      </c>
    </row>
    <row r="339" spans="2:6">
      <c r="B339">
        <v>332</v>
      </c>
      <c r="C339" s="3">
        <f t="shared" si="37"/>
        <v>111078.05796004013</v>
      </c>
      <c r="D339" s="20">
        <f t="shared" ca="1" si="38"/>
        <v>195976.12872026998</v>
      </c>
      <c r="E339" s="20">
        <f t="shared" ca="1" si="39"/>
        <v>363980.04994749726</v>
      </c>
      <c r="F339" s="20">
        <f t="shared" ca="1" si="40"/>
        <v>218915.88712166692</v>
      </c>
    </row>
    <row r="340" spans="2:6">
      <c r="B340">
        <v>333</v>
      </c>
      <c r="C340" s="3">
        <f t="shared" si="37"/>
        <v>111513.1880566402</v>
      </c>
      <c r="D340" s="20">
        <f t="shared" ca="1" si="38"/>
        <v>197369.32280447157</v>
      </c>
      <c r="E340" s="20">
        <f t="shared" ca="1" si="39"/>
        <v>369386.43398842012</v>
      </c>
      <c r="F340" s="20">
        <f t="shared" ca="1" si="40"/>
        <v>223726.63477003496</v>
      </c>
    </row>
    <row r="341" spans="2:6">
      <c r="B341">
        <v>334</v>
      </c>
      <c r="C341" s="3">
        <f t="shared" si="37"/>
        <v>111949.04337006793</v>
      </c>
      <c r="D341" s="20">
        <f t="shared" ca="1" si="38"/>
        <v>199264.06716117548</v>
      </c>
      <c r="E341" s="20">
        <f t="shared" ca="1" si="39"/>
        <v>372406.83224333328</v>
      </c>
      <c r="F341" s="20">
        <f t="shared" ca="1" si="40"/>
        <v>222671.5627338764</v>
      </c>
    </row>
    <row r="342" spans="2:6">
      <c r="B342">
        <v>335</v>
      </c>
      <c r="C342" s="3">
        <f t="shared" si="37"/>
        <v>112385.62510901804</v>
      </c>
      <c r="D342" s="20">
        <f t="shared" ca="1" si="38"/>
        <v>201174.60105418527</v>
      </c>
      <c r="E342" s="20">
        <f t="shared" ca="1" si="39"/>
        <v>373587.84932394157</v>
      </c>
      <c r="F342" s="20">
        <f t="shared" ca="1" si="40"/>
        <v>222364.88382704172</v>
      </c>
    </row>
    <row r="343" spans="2:6">
      <c r="B343">
        <v>336</v>
      </c>
      <c r="C343" s="3">
        <f t="shared" si="37"/>
        <v>112822.93448419975</v>
      </c>
      <c r="D343" s="20">
        <f t="shared" ca="1" si="38"/>
        <v>201424.60105418527</v>
      </c>
      <c r="E343" s="20">
        <f t="shared" ca="1" si="39"/>
        <v>376639.75819387118</v>
      </c>
      <c r="F343" s="20">
        <f t="shared" ca="1" si="40"/>
        <v>222058.97161747413</v>
      </c>
    </row>
    <row r="344" spans="2:6">
      <c r="B344">
        <v>337</v>
      </c>
      <c r="C344" s="3">
        <f t="shared" si="37"/>
        <v>113260.97270834009</v>
      </c>
      <c r="D344" s="20">
        <f t="shared" ca="1" si="38"/>
        <v>202849.57789366803</v>
      </c>
      <c r="E344" s="20">
        <f t="shared" ca="1" si="39"/>
        <v>379714.55638032523</v>
      </c>
      <c r="F344" s="20">
        <f t="shared" ca="1" si="40"/>
        <v>221753.82418843047</v>
      </c>
    </row>
    <row r="345" spans="2:6">
      <c r="B345">
        <v>338</v>
      </c>
      <c r="C345" s="3">
        <f t="shared" si="37"/>
        <v>113699.74099618733</v>
      </c>
      <c r="D345" s="20">
        <f t="shared" ca="1" si="38"/>
        <v>205297.11498751608</v>
      </c>
      <c r="E345" s="20">
        <f t="shared" ca="1" si="39"/>
        <v>382812.41555317771</v>
      </c>
      <c r="F345" s="20">
        <f t="shared" ca="1" si="40"/>
        <v>226623.69552568943</v>
      </c>
    </row>
    <row r="346" spans="2:6">
      <c r="B346">
        <v>339</v>
      </c>
      <c r="C346" s="3">
        <f t="shared" si="37"/>
        <v>114139.24056451432</v>
      </c>
      <c r="D346" s="20">
        <f t="shared" ca="1" si="38"/>
        <v>207257.9242790787</v>
      </c>
      <c r="E346" s="20">
        <f t="shared" ca="1" si="39"/>
        <v>385933.50866982655</v>
      </c>
      <c r="F346" s="20">
        <f t="shared" ca="1" si="40"/>
        <v>226307.1362868752</v>
      </c>
    </row>
    <row r="347" spans="2:6">
      <c r="B347">
        <v>340</v>
      </c>
      <c r="C347" s="3">
        <f t="shared" si="37"/>
        <v>114579.47263212185</v>
      </c>
      <c r="D347" s="20">
        <f t="shared" ca="1" si="38"/>
        <v>207507.9242790787</v>
      </c>
      <c r="E347" s="20">
        <f t="shared" ca="1" si="39"/>
        <v>393580.56758599827</v>
      </c>
      <c r="F347" s="20">
        <f t="shared" ca="1" si="40"/>
        <v>225237.01132520175</v>
      </c>
    </row>
    <row r="348" spans="2:6">
      <c r="B348">
        <v>341</v>
      </c>
      <c r="C348" s="3">
        <f t="shared" si="37"/>
        <v>115020.43841984206</v>
      </c>
      <c r="D348" s="20">
        <f t="shared" ca="1" si="38"/>
        <v>208968.38717070667</v>
      </c>
      <c r="E348" s="20">
        <f t="shared" ca="1" si="39"/>
        <v>396782.42184289329</v>
      </c>
      <c r="F348" s="20">
        <f t="shared" ca="1" si="40"/>
        <v>221920.75864588603</v>
      </c>
    </row>
    <row r="349" spans="2:6">
      <c r="B349">
        <v>342</v>
      </c>
      <c r="C349" s="3">
        <f t="shared" si="37"/>
        <v>115462.1391505418</v>
      </c>
      <c r="D349" s="20">
        <f t="shared" ca="1" si="38"/>
        <v>208870.10652542216</v>
      </c>
      <c r="E349" s="20">
        <f t="shared" ca="1" si="39"/>
        <v>394387.20569727401</v>
      </c>
      <c r="F349" s="20">
        <f t="shared" ca="1" si="40"/>
        <v>226794.10778434196</v>
      </c>
    </row>
    <row r="350" spans="2:6">
      <c r="B350">
        <v>343</v>
      </c>
      <c r="C350" s="3">
        <f t="shared" si="37"/>
        <v>115904.57604912604</v>
      </c>
      <c r="D350" s="20">
        <f t="shared" ca="1" si="38"/>
        <v>210338.51548015379</v>
      </c>
      <c r="E350" s="20">
        <f t="shared" ca="1" si="39"/>
        <v>397595.10974000359</v>
      </c>
      <c r="F350" s="20">
        <f t="shared" ca="1" si="40"/>
        <v>242919.69532924591</v>
      </c>
    </row>
    <row r="351" spans="2:6">
      <c r="B351">
        <v>344</v>
      </c>
      <c r="C351" s="3">
        <f t="shared" si="37"/>
        <v>116347.75034254126</v>
      </c>
      <c r="D351" s="20">
        <f t="shared" ca="1" si="38"/>
        <v>212341.33644248839</v>
      </c>
      <c r="E351" s="20">
        <f t="shared" ca="1" si="39"/>
        <v>400827.07306305366</v>
      </c>
      <c r="F351" s="20">
        <f t="shared" ca="1" si="40"/>
        <v>242562.39609092282</v>
      </c>
    </row>
    <row r="352" spans="2:6">
      <c r="B352">
        <v>345</v>
      </c>
      <c r="C352" s="3">
        <f t="shared" si="37"/>
        <v>116791.66325977883</v>
      </c>
      <c r="D352" s="20">
        <f t="shared" ca="1" si="38"/>
        <v>212591.33644248839</v>
      </c>
      <c r="E352" s="20">
        <f t="shared" ca="1" si="39"/>
        <v>406755.45659811358</v>
      </c>
      <c r="F352" s="20">
        <f t="shared" ca="1" si="40"/>
        <v>247865.77934281703</v>
      </c>
    </row>
    <row r="353" spans="2:6">
      <c r="B353">
        <v>346</v>
      </c>
      <c r="C353" s="3">
        <f t="shared" si="37"/>
        <v>117236.31603187846</v>
      </c>
      <c r="D353" s="20">
        <f t="shared" ca="1" si="38"/>
        <v>214612.93091284245</v>
      </c>
      <c r="E353" s="20">
        <f t="shared" ca="1" si="39"/>
        <v>404293.75355412613</v>
      </c>
      <c r="F353" s="20">
        <f t="shared" ca="1" si="40"/>
        <v>246669.89562998392</v>
      </c>
    </row>
    <row r="354" spans="2:6">
      <c r="B354">
        <v>347</v>
      </c>
      <c r="C354" s="3">
        <f t="shared" si="37"/>
        <v>117681.7098919316</v>
      </c>
      <c r="D354" s="20">
        <f t="shared" ca="1" si="38"/>
        <v>214505.24269465439</v>
      </c>
      <c r="E354" s="20">
        <f t="shared" ca="1" si="39"/>
        <v>412292.71716391359</v>
      </c>
      <c r="F354" s="20">
        <f t="shared" ca="1" si="40"/>
        <v>252058.85178894189</v>
      </c>
    </row>
    <row r="355" spans="2:6">
      <c r="B355">
        <v>348</v>
      </c>
      <c r="C355" s="3">
        <f t="shared" si="37"/>
        <v>118127.84607508483</v>
      </c>
      <c r="D355" s="20">
        <f t="shared" ca="1" si="38"/>
        <v>217079.04949051313</v>
      </c>
      <c r="E355" s="20">
        <f t="shared" ca="1" si="39"/>
        <v>413573.44895682333</v>
      </c>
      <c r="F355" s="20">
        <f t="shared" ca="1" si="40"/>
        <v>248317.9199689503</v>
      </c>
    </row>
    <row r="356" spans="2:6">
      <c r="B356">
        <v>349</v>
      </c>
      <c r="C356" s="3">
        <f t="shared" si="37"/>
        <v>118574.72581854332</v>
      </c>
      <c r="D356" s="20">
        <f t="shared" ca="1" si="38"/>
        <v>218595.34394587445</v>
      </c>
      <c r="E356" s="20">
        <f t="shared" ca="1" si="39"/>
        <v>421750.27339516248</v>
      </c>
      <c r="F356" s="20">
        <f t="shared" ca="1" si="40"/>
        <v>247119.39876913143</v>
      </c>
    </row>
    <row r="357" spans="2:6">
      <c r="B357">
        <v>350</v>
      </c>
      <c r="C357" s="3">
        <f t="shared" si="37"/>
        <v>119022.35036157422</v>
      </c>
      <c r="D357" s="20">
        <f t="shared" ca="1" si="38"/>
        <v>220666.97181209008</v>
      </c>
      <c r="E357" s="20">
        <f t="shared" ca="1" si="39"/>
        <v>425163.40044562623</v>
      </c>
      <c r="F357" s="20">
        <f t="shared" ca="1" si="40"/>
        <v>246751.6002722086</v>
      </c>
    </row>
    <row r="358" spans="2:6">
      <c r="B358">
        <v>351</v>
      </c>
      <c r="C358" s="3">
        <f t="shared" si="37"/>
        <v>119470.72094551018</v>
      </c>
      <c r="D358" s="20">
        <f t="shared" ca="1" si="38"/>
        <v>222755.86324385749</v>
      </c>
      <c r="E358" s="20">
        <f t="shared" ca="1" si="39"/>
        <v>431436.54861860594</v>
      </c>
      <c r="F358" s="20">
        <f t="shared" ca="1" si="40"/>
        <v>243094.69993456529</v>
      </c>
    </row>
    <row r="359" spans="2:6">
      <c r="B359">
        <v>352</v>
      </c>
      <c r="C359" s="3">
        <f t="shared" si="37"/>
        <v>119919.83881375271</v>
      </c>
      <c r="D359" s="20">
        <f t="shared" ca="1" si="38"/>
        <v>223005.86324385749</v>
      </c>
      <c r="E359" s="20">
        <f t="shared" ca="1" si="39"/>
        <v>434922.3227332455</v>
      </c>
      <c r="F359" s="20">
        <f t="shared" ca="1" si="40"/>
        <v>248409.17284986872</v>
      </c>
    </row>
    <row r="360" spans="2:6">
      <c r="B360">
        <v>353</v>
      </c>
      <c r="C360" s="3">
        <f t="shared" si="37"/>
        <v>120369.70521177564</v>
      </c>
      <c r="D360" s="20">
        <f t="shared" ca="1" si="38"/>
        <v>224556.73077944666</v>
      </c>
      <c r="E360" s="20">
        <f t="shared" ca="1" si="39"/>
        <v>432272.84058169049</v>
      </c>
      <c r="F360" s="20">
        <f t="shared" ca="1" si="40"/>
        <v>248038.14991774407</v>
      </c>
    </row>
    <row r="361" spans="2:6">
      <c r="B361">
        <v>354</v>
      </c>
      <c r="C361" s="3">
        <f t="shared" si="37"/>
        <v>120820.3213871286</v>
      </c>
      <c r="D361" s="20">
        <f t="shared" ca="1" si="38"/>
        <v>226678.03686927538</v>
      </c>
      <c r="E361" s="20">
        <f t="shared" ca="1" si="39"/>
        <v>435764.88688605319</v>
      </c>
      <c r="F361" s="20">
        <f t="shared" ca="1" si="40"/>
        <v>247668.05454294971</v>
      </c>
    </row>
    <row r="362" spans="2:6">
      <c r="B362">
        <v>355</v>
      </c>
      <c r="C362" s="3">
        <f t="shared" si="37"/>
        <v>121271.68858944048</v>
      </c>
      <c r="D362" s="20">
        <f t="shared" ca="1" si="38"/>
        <v>226928.03686927538</v>
      </c>
      <c r="E362" s="20">
        <f t="shared" ca="1" si="39"/>
        <v>444367.04721803591</v>
      </c>
      <c r="F362" s="20">
        <f t="shared" ca="1" si="40"/>
        <v>247298.88440659235</v>
      </c>
    </row>
    <row r="363" spans="2:6">
      <c r="B363">
        <v>356</v>
      </c>
      <c r="C363" s="3">
        <f t="shared" si="37"/>
        <v>121723.80807042289</v>
      </c>
      <c r="D363" s="20">
        <f t="shared" ca="1" si="38"/>
        <v>228501.78375101282</v>
      </c>
      <c r="E363" s="20">
        <f t="shared" ca="1" si="39"/>
        <v>453134.08228971495</v>
      </c>
      <c r="F363" s="20">
        <f t="shared" ca="1" si="40"/>
        <v>252700.94449839633</v>
      </c>
    </row>
    <row r="364" spans="2:6">
      <c r="B364">
        <v>357</v>
      </c>
      <c r="C364" s="3">
        <f t="shared" si="37"/>
        <v>122176.6810838736</v>
      </c>
      <c r="D364" s="20">
        <f t="shared" ca="1" si="38"/>
        <v>231227.21974164876</v>
      </c>
      <c r="E364" s="20">
        <f t="shared" ca="1" si="39"/>
        <v>456782.58790688781</v>
      </c>
      <c r="F364" s="20">
        <f t="shared" ca="1" si="40"/>
        <v>258215.54750877956</v>
      </c>
    </row>
    <row r="365" spans="2:6">
      <c r="B365">
        <v>358</v>
      </c>
      <c r="C365" s="3">
        <f t="shared" ref="C365:C428" si="41">C364*(1+$H$10/12)+250</f>
        <v>122630.30888568006</v>
      </c>
      <c r="D365" s="20">
        <f t="shared" ca="1" si="38"/>
        <v>232826.04519014171</v>
      </c>
      <c r="E365" s="20">
        <f t="shared" ca="1" si="39"/>
        <v>453987.37065417523</v>
      </c>
      <c r="F365" s="20">
        <f t="shared" ca="1" si="40"/>
        <v>254377.13467322389</v>
      </c>
    </row>
    <row r="366" spans="2:6">
      <c r="B366">
        <v>359</v>
      </c>
      <c r="C366" s="3">
        <f t="shared" si="41"/>
        <v>123084.69273382287</v>
      </c>
      <c r="D366" s="20">
        <f t="shared" ca="1" si="38"/>
        <v>234434.19712041755</v>
      </c>
      <c r="E366" s="20">
        <f t="shared" ca="1" si="39"/>
        <v>457642.27593408158</v>
      </c>
      <c r="F366" s="20">
        <f t="shared" ca="1" si="40"/>
        <v>259926.65831224938</v>
      </c>
    </row>
    <row r="367" spans="2:6">
      <c r="B367">
        <v>360</v>
      </c>
      <c r="C367" s="3">
        <f t="shared" si="41"/>
        <v>123539.83388837925</v>
      </c>
      <c r="D367" s="20">
        <f t="shared" ca="1" si="38"/>
        <v>234293.47345855017</v>
      </c>
      <c r="E367" s="20">
        <f t="shared" ca="1" si="39"/>
        <v>459036.38162391674</v>
      </c>
      <c r="F367" s="20">
        <f t="shared" ca="1" si="40"/>
        <v>259526.84166646877</v>
      </c>
    </row>
    <row r="368" spans="2:6">
      <c r="B368">
        <v>361</v>
      </c>
      <c r="C368" s="3">
        <f t="shared" si="41"/>
        <v>123995.73361152655</v>
      </c>
      <c r="D368" s="20">
        <f t="shared" ca="1" si="38"/>
        <v>236495.91907070475</v>
      </c>
      <c r="E368" s="20">
        <f t="shared" ca="1" si="39"/>
        <v>462729.15448609611</v>
      </c>
      <c r="F368" s="20">
        <f t="shared" ca="1" si="40"/>
        <v>265183.65086785349</v>
      </c>
    </row>
    <row r="369" spans="2:6">
      <c r="B369">
        <v>362</v>
      </c>
      <c r="C369" s="3">
        <f t="shared" si="41"/>
        <v>124452.39316754577</v>
      </c>
      <c r="D369" s="20">
        <f t="shared" ca="1" si="38"/>
        <v>238125.47859861719</v>
      </c>
      <c r="E369" s="20">
        <f t="shared" ca="1" si="39"/>
        <v>466449.62314474187</v>
      </c>
      <c r="F369" s="20">
        <f t="shared" ca="1" si="40"/>
        <v>283996.50642860326</v>
      </c>
    </row>
    <row r="370" spans="2:6">
      <c r="B370">
        <v>363</v>
      </c>
      <c r="C370" s="3">
        <f t="shared" si="41"/>
        <v>124909.81382282502</v>
      </c>
      <c r="D370" s="20">
        <f t="shared" ca="1" si="38"/>
        <v>238375.47859861719</v>
      </c>
      <c r="E370" s="20">
        <f t="shared" ca="1" si="39"/>
        <v>470197.99531832745</v>
      </c>
      <c r="F370" s="20">
        <f t="shared" ca="1" si="40"/>
        <v>279749.89507681702</v>
      </c>
    </row>
    <row r="371" spans="2:6">
      <c r="B371">
        <v>364</v>
      </c>
      <c r="C371" s="3">
        <f t="shared" si="41"/>
        <v>125367.99684586306</v>
      </c>
      <c r="D371" s="20">
        <f t="shared" ca="1" si="38"/>
        <v>241207.87961676886</v>
      </c>
      <c r="E371" s="20">
        <f t="shared" ca="1" si="39"/>
        <v>477109.13358533708</v>
      </c>
      <c r="F371" s="20">
        <f t="shared" ca="1" si="40"/>
        <v>299582.38773219421</v>
      </c>
    </row>
    <row r="372" spans="2:6">
      <c r="B372">
        <v>365</v>
      </c>
      <c r="C372" s="3">
        <f t="shared" si="41"/>
        <v>125826.94350727284</v>
      </c>
      <c r="D372" s="20">
        <f t="shared" ca="1" si="38"/>
        <v>241055.86648407424</v>
      </c>
      <c r="E372" s="20">
        <f t="shared" ca="1" si="39"/>
        <v>486503.72531238943</v>
      </c>
      <c r="F372" s="20">
        <f t="shared" ca="1" si="40"/>
        <v>298084.82380375639</v>
      </c>
    </row>
    <row r="373" spans="2:6">
      <c r="B373">
        <v>366</v>
      </c>
      <c r="C373" s="3">
        <f t="shared" si="41"/>
        <v>126286.65507978496</v>
      </c>
      <c r="D373" s="20">
        <f t="shared" ca="1" si="38"/>
        <v>242712.02570523135</v>
      </c>
      <c r="E373" s="20">
        <f t="shared" ca="1" si="39"/>
        <v>490402.50325223239</v>
      </c>
      <c r="F373" s="20">
        <f t="shared" ca="1" si="40"/>
        <v>296595.99566490116</v>
      </c>
    </row>
    <row r="374" spans="2:6">
      <c r="B374">
        <v>367</v>
      </c>
      <c r="C374" s="3">
        <f t="shared" si="41"/>
        <v>126747.13283825127</v>
      </c>
      <c r="D374" s="20">
        <f t="shared" ca="1" si="38"/>
        <v>244984.62591944161</v>
      </c>
      <c r="E374" s="20">
        <f t="shared" ca="1" si="39"/>
        <v>491878.50951036293</v>
      </c>
      <c r="F374" s="20">
        <f t="shared" ca="1" si="40"/>
        <v>317607.71536144428</v>
      </c>
    </row>
    <row r="375" spans="2:6">
      <c r="B375">
        <v>368</v>
      </c>
      <c r="C375" s="3">
        <f t="shared" si="41"/>
        <v>127208.37805964837</v>
      </c>
      <c r="D375" s="20">
        <f t="shared" ca="1" si="38"/>
        <v>245234.62591944161</v>
      </c>
      <c r="E375" s="20">
        <f t="shared" ca="1" si="39"/>
        <v>495817.59833169071</v>
      </c>
      <c r="F375" s="20">
        <f t="shared" ca="1" si="40"/>
        <v>316005.00368850253</v>
      </c>
    </row>
    <row r="376" spans="2:6">
      <c r="B376">
        <v>369</v>
      </c>
      <c r="C376" s="3">
        <f t="shared" si="41"/>
        <v>127670.39202308112</v>
      </c>
      <c r="D376" s="20">
        <f t="shared" ca="1" si="38"/>
        <v>245484.62591944161</v>
      </c>
      <c r="E376" s="20">
        <f t="shared" ca="1" si="39"/>
        <v>499786.23031917843</v>
      </c>
      <c r="F376" s="20">
        <f t="shared" ca="1" si="40"/>
        <v>314411.64116698626</v>
      </c>
    </row>
    <row r="377" spans="2:6">
      <c r="B377">
        <v>370</v>
      </c>
      <c r="C377" s="3">
        <f t="shared" si="41"/>
        <v>128133.17600978626</v>
      </c>
      <c r="D377" s="20">
        <f t="shared" ca="1" si="38"/>
        <v>247780.33113543695</v>
      </c>
      <c r="E377" s="20">
        <f t="shared" ca="1" si="39"/>
        <v>507116.53524870012</v>
      </c>
      <c r="F377" s="20">
        <f t="shared" ca="1" si="40"/>
        <v>313875.61206406879</v>
      </c>
    </row>
    <row r="378" spans="2:6">
      <c r="B378">
        <v>371</v>
      </c>
      <c r="C378" s="3">
        <f t="shared" si="41"/>
        <v>128596.73130313591</v>
      </c>
      <c r="D378" s="20">
        <f t="shared" ca="1" si="38"/>
        <v>249475.71640039366</v>
      </c>
      <c r="E378" s="20">
        <f t="shared" ca="1" si="39"/>
        <v>511169.90926306538</v>
      </c>
      <c r="F378" s="20">
        <f t="shared" ca="1" si="40"/>
        <v>312294.67099369504</v>
      </c>
    </row>
    <row r="379" spans="2:6">
      <c r="B379">
        <v>372</v>
      </c>
      <c r="C379" s="3">
        <f t="shared" si="41"/>
        <v>129061.05918864114</v>
      </c>
      <c r="D379" s="20">
        <f t="shared" ca="1" si="38"/>
        <v>249309.92353972633</v>
      </c>
      <c r="E379" s="20">
        <f t="shared" ca="1" si="39"/>
        <v>521217.33252394083</v>
      </c>
      <c r="F379" s="20">
        <f t="shared" ca="1" si="40"/>
        <v>310722.95207956515</v>
      </c>
    </row>
    <row r="380" spans="2:6">
      <c r="B380">
        <v>373</v>
      </c>
      <c r="C380" s="3">
        <f t="shared" si="41"/>
        <v>129526.16095395555</v>
      </c>
      <c r="D380" s="20">
        <f t="shared" ca="1" si="38"/>
        <v>251637.5062358907</v>
      </c>
      <c r="E380" s="20">
        <f t="shared" ca="1" si="39"/>
        <v>525376.46251787047</v>
      </c>
      <c r="F380" s="20">
        <f t="shared" ca="1" si="40"/>
        <v>306053.172004972</v>
      </c>
    </row>
    <row r="381" spans="2:6">
      <c r="B381">
        <v>374</v>
      </c>
      <c r="C381" s="3">
        <f t="shared" si="41"/>
        <v>129992.03788887881</v>
      </c>
      <c r="D381" s="20">
        <f t="shared" ca="1" si="38"/>
        <v>251887.5062358907</v>
      </c>
      <c r="E381" s="20">
        <f t="shared" ca="1" si="39"/>
        <v>533069.29573687364</v>
      </c>
      <c r="F381" s="20">
        <f t="shared" ca="1" si="40"/>
        <v>301457.33011489327</v>
      </c>
    </row>
    <row r="382" spans="2:6">
      <c r="B382">
        <v>375</v>
      </c>
      <c r="C382" s="3">
        <f t="shared" si="41"/>
        <v>130458.69128536028</v>
      </c>
      <c r="D382" s="20">
        <f t="shared" ca="1" si="38"/>
        <v>254236.56878785646</v>
      </c>
      <c r="E382" s="20">
        <f t="shared" ca="1" si="39"/>
        <v>537317.31545490026</v>
      </c>
      <c r="F382" s="20">
        <f t="shared" ca="1" si="40"/>
        <v>296934.25572140742</v>
      </c>
    </row>
    <row r="383" spans="2:6">
      <c r="B383">
        <v>376</v>
      </c>
      <c r="C383" s="3">
        <f t="shared" si="41"/>
        <v>130926.12243750256</v>
      </c>
      <c r="D383" s="20">
        <f t="shared" ca="1" si="38"/>
        <v>255969.61543911896</v>
      </c>
      <c r="E383" s="20">
        <f t="shared" ca="1" si="39"/>
        <v>545179.310757178</v>
      </c>
      <c r="F383" s="20">
        <f t="shared" ca="1" si="40"/>
        <v>296441.92008210393</v>
      </c>
    </row>
    <row r="384" spans="2:6">
      <c r="B384">
        <v>377</v>
      </c>
      <c r="C384" s="3">
        <f t="shared" si="41"/>
        <v>131394.33264156507</v>
      </c>
      <c r="D384" s="20">
        <f t="shared" ca="1" si="38"/>
        <v>256219.61543911896</v>
      </c>
      <c r="E384" s="20">
        <f t="shared" ca="1" si="39"/>
        <v>553152.684326238</v>
      </c>
      <c r="F384" s="20">
        <f t="shared" ca="1" si="40"/>
        <v>291998.25634747063</v>
      </c>
    </row>
    <row r="385" spans="2:6">
      <c r="B385">
        <v>378</v>
      </c>
      <c r="C385" s="3">
        <f t="shared" si="41"/>
        <v>131863.32319596768</v>
      </c>
      <c r="D385" s="20">
        <f t="shared" ca="1" si="38"/>
        <v>256042.58274672041</v>
      </c>
      <c r="E385" s="20">
        <f t="shared" ca="1" si="39"/>
        <v>554785.56603705359</v>
      </c>
      <c r="F385" s="20">
        <f t="shared" ca="1" si="40"/>
        <v>287624.95062196901</v>
      </c>
    </row>
    <row r="386" spans="2:6">
      <c r="B386">
        <v>379</v>
      </c>
      <c r="C386" s="3">
        <f t="shared" si="41"/>
        <v>132333.0954012943</v>
      </c>
      <c r="D386" s="20">
        <f t="shared" ca="1" si="38"/>
        <v>256292.58274672041</v>
      </c>
      <c r="E386" s="20">
        <f t="shared" ca="1" si="39"/>
        <v>556422.52995214623</v>
      </c>
      <c r="F386" s="20">
        <f t="shared" ca="1" si="40"/>
        <v>308008.69716550683</v>
      </c>
    </row>
    <row r="387" spans="2:6">
      <c r="B387">
        <v>380</v>
      </c>
      <c r="C387" s="3">
        <f t="shared" si="41"/>
        <v>132803.65056029646</v>
      </c>
      <c r="D387" s="20">
        <f t="shared" ca="1" si="38"/>
        <v>258678.35426960973</v>
      </c>
      <c r="E387" s="20">
        <f t="shared" ca="1" si="39"/>
        <v>560845.69892678736</v>
      </c>
      <c r="F387" s="20">
        <f t="shared" ca="1" si="40"/>
        <v>329819.30596709234</v>
      </c>
    </row>
    <row r="388" spans="2:6">
      <c r="B388">
        <v>381</v>
      </c>
      <c r="C388" s="3">
        <f t="shared" si="41"/>
        <v>133274.98997789697</v>
      </c>
      <c r="D388" s="20">
        <f t="shared" ca="1" si="38"/>
        <v>261730.70310753048</v>
      </c>
      <c r="E388" s="20">
        <f t="shared" ca="1" si="39"/>
        <v>565302.04166873835</v>
      </c>
      <c r="F388" s="20">
        <f t="shared" ca="1" si="40"/>
        <v>336940.54150807339</v>
      </c>
    </row>
    <row r="389" spans="2:6">
      <c r="B389">
        <v>382</v>
      </c>
      <c r="C389" s="3">
        <f t="shared" si="41"/>
        <v>133747.11496119347</v>
      </c>
      <c r="D389" s="20">
        <f t="shared" ca="1" si="38"/>
        <v>261980.70310753048</v>
      </c>
      <c r="E389" s="20">
        <f t="shared" ca="1" si="39"/>
        <v>573560.48725904548</v>
      </c>
      <c r="F389" s="20">
        <f t="shared" ca="1" si="40"/>
        <v>336348.19015430321</v>
      </c>
    </row>
    <row r="390" spans="2:6">
      <c r="B390">
        <v>383</v>
      </c>
      <c r="C390" s="3">
        <f t="shared" si="41"/>
        <v>134220.02681946213</v>
      </c>
      <c r="D390" s="20">
        <f t="shared" ca="1" si="38"/>
        <v>262230.70310753048</v>
      </c>
      <c r="E390" s="20">
        <f t="shared" ca="1" si="39"/>
        <v>581935.92749521532</v>
      </c>
      <c r="F390" s="20">
        <f t="shared" ca="1" si="40"/>
        <v>335757.31967891747</v>
      </c>
    </row>
    <row r="391" spans="2:6">
      <c r="B391">
        <v>384</v>
      </c>
      <c r="C391" s="3">
        <f t="shared" si="41"/>
        <v>134693.72686416123</v>
      </c>
      <c r="D391" s="20">
        <f t="shared" ca="1" si="38"/>
        <v>265321.53572452872</v>
      </c>
      <c r="E391" s="20">
        <f t="shared" ca="1" si="39"/>
        <v>586550.44695142948</v>
      </c>
      <c r="F391" s="20">
        <f t="shared" ca="1" si="40"/>
        <v>335167.92637972021</v>
      </c>
    </row>
    <row r="392" spans="2:6">
      <c r="B392">
        <v>385</v>
      </c>
      <c r="C392" s="3">
        <f t="shared" si="41"/>
        <v>135168.21640893485</v>
      </c>
      <c r="D392" s="20">
        <f t="shared" ca="1" si="38"/>
        <v>267782.54852223309</v>
      </c>
      <c r="E392" s="20">
        <f t="shared" ca="1" si="39"/>
        <v>591199.57530356525</v>
      </c>
      <c r="F392" s="20">
        <f t="shared" ca="1" si="40"/>
        <v>334580.00656377093</v>
      </c>
    </row>
    <row r="393" spans="2:6">
      <c r="B393">
        <v>386</v>
      </c>
      <c r="C393" s="3">
        <f t="shared" si="41"/>
        <v>135643.49676961641</v>
      </c>
      <c r="D393" s="20">
        <f t="shared" ref="D393:D456" ca="1" si="42">D392*(1+VLOOKUP(RANDBETWEEN(0,100),$M$7:$N$11,2)/12)+250</f>
        <v>270933.52613122395</v>
      </c>
      <c r="E393" s="20">
        <f t="shared" ref="E393:E456" ca="1" si="43">E392*(1+VLOOKUP(RANDBETWEEN(0,100),$S$7:$T$11,2)/12)+250</f>
        <v>592927.5742418241</v>
      </c>
      <c r="F393" s="20">
        <f t="shared" ref="F393:F456" ca="1" si="44">F392*(1+VLOOKUP(RANDBETWEEN(0,100),$Y$7:$Z$11,2)/12)+250</f>
        <v>329532.48979317787</v>
      </c>
    </row>
    <row r="394" spans="2:6">
      <c r="B394">
        <v>387</v>
      </c>
      <c r="C394" s="3">
        <f t="shared" si="41"/>
        <v>136119.56926423244</v>
      </c>
      <c r="D394" s="20">
        <f t="shared" ca="1" si="42"/>
        <v>272763.97170032276</v>
      </c>
      <c r="E394" s="20">
        <f t="shared" ca="1" si="43"/>
        <v>597624.53104863781</v>
      </c>
      <c r="F394" s="20">
        <f t="shared" ca="1" si="44"/>
        <v>324564.8920381192</v>
      </c>
    </row>
    <row r="395" spans="2:6">
      <c r="B395">
        <v>388</v>
      </c>
      <c r="C395" s="3">
        <f t="shared" si="41"/>
        <v>136596.43521300616</v>
      </c>
      <c r="D395" s="20">
        <f t="shared" ca="1" si="42"/>
        <v>275287.00479782542</v>
      </c>
      <c r="E395" s="20">
        <f t="shared" ca="1" si="43"/>
        <v>599368.59237625939</v>
      </c>
      <c r="F395" s="20">
        <f t="shared" ca="1" si="44"/>
        <v>324003.4798080239</v>
      </c>
    </row>
    <row r="396" spans="2:6">
      <c r="B396">
        <v>389</v>
      </c>
      <c r="C396" s="3">
        <f t="shared" si="41"/>
        <v>137074.09593836116</v>
      </c>
      <c r="D396" s="20">
        <f t="shared" ca="1" si="42"/>
        <v>275537.00479782542</v>
      </c>
      <c r="E396" s="20">
        <f t="shared" ca="1" si="43"/>
        <v>608109.6474349231</v>
      </c>
      <c r="F396" s="20">
        <f t="shared" ca="1" si="44"/>
        <v>322363.45950914372</v>
      </c>
    </row>
    <row r="397" spans="2:6">
      <c r="B397">
        <v>390</v>
      </c>
      <c r="C397" s="3">
        <f t="shared" si="41"/>
        <v>137552.55276492512</v>
      </c>
      <c r="D397" s="20">
        <f t="shared" ca="1" si="42"/>
        <v>277394.3039924794</v>
      </c>
      <c r="E397" s="20">
        <f t="shared" ca="1" si="43"/>
        <v>612920.46979068511</v>
      </c>
      <c r="F397" s="20">
        <f t="shared" ca="1" si="44"/>
        <v>345178.90167478379</v>
      </c>
    </row>
    <row r="398" spans="2:6">
      <c r="B398">
        <v>391</v>
      </c>
      <c r="C398" s="3">
        <f t="shared" si="41"/>
        <v>138031.80701953333</v>
      </c>
      <c r="D398" s="20">
        <f t="shared" ca="1" si="42"/>
        <v>277644.3039924794</v>
      </c>
      <c r="E398" s="20">
        <f t="shared" ca="1" si="43"/>
        <v>624918.11212833994</v>
      </c>
      <c r="F398" s="20">
        <f t="shared" ca="1" si="44"/>
        <v>343415.3580816809</v>
      </c>
    </row>
    <row r="399" spans="2:6">
      <c r="B399">
        <v>392</v>
      </c>
      <c r="C399" s="3">
        <f t="shared" si="41"/>
        <v>138511.86003123256</v>
      </c>
      <c r="D399" s="20">
        <f t="shared" ca="1" si="42"/>
        <v>280902.11728573125</v>
      </c>
      <c r="E399" s="20">
        <f t="shared" ca="1" si="43"/>
        <v>629854.99796930258</v>
      </c>
      <c r="F399" s="20">
        <f t="shared" ca="1" si="44"/>
        <v>367704.43314739858</v>
      </c>
    </row>
    <row r="400" spans="2:6">
      <c r="B400">
        <v>393</v>
      </c>
      <c r="C400" s="3">
        <f t="shared" si="41"/>
        <v>138992.7131312846</v>
      </c>
      <c r="D400" s="20">
        <f t="shared" ca="1" si="42"/>
        <v>282790.71296989801</v>
      </c>
      <c r="E400" s="20">
        <f t="shared" ca="1" si="43"/>
        <v>625905.96464950719</v>
      </c>
      <c r="F400" s="20">
        <f t="shared" ca="1" si="44"/>
        <v>365809.49062070542</v>
      </c>
    </row>
    <row r="401" spans="2:6">
      <c r="B401">
        <v>394</v>
      </c>
      <c r="C401" s="3">
        <f t="shared" si="41"/>
        <v>139474.36765317008</v>
      </c>
      <c r="D401" s="20">
        <f t="shared" ca="1" si="42"/>
        <v>285397.30224464717</v>
      </c>
      <c r="E401" s="20">
        <f t="shared" ca="1" si="43"/>
        <v>621983.25821851043</v>
      </c>
      <c r="F401" s="20">
        <f t="shared" ca="1" si="44"/>
        <v>360267.5070192109</v>
      </c>
    </row>
    <row r="402" spans="2:6">
      <c r="B402">
        <v>395</v>
      </c>
      <c r="C402" s="3">
        <f t="shared" si="41"/>
        <v>139956.82493259202</v>
      </c>
      <c r="D402" s="20">
        <f t="shared" ca="1" si="42"/>
        <v>287312.11984107428</v>
      </c>
      <c r="E402" s="20">
        <f t="shared" ca="1" si="43"/>
        <v>618086.70316372032</v>
      </c>
      <c r="F402" s="20">
        <f t="shared" ca="1" si="44"/>
        <v>368023.08008211112</v>
      </c>
    </row>
    <row r="403" spans="2:6">
      <c r="B403">
        <v>396</v>
      </c>
      <c r="C403" s="3">
        <f t="shared" si="41"/>
        <v>140440.08630747968</v>
      </c>
      <c r="D403" s="20">
        <f t="shared" ca="1" si="42"/>
        <v>289956.38750641653</v>
      </c>
      <c r="E403" s="20">
        <f t="shared" ca="1" si="43"/>
        <v>630183.36497435835</v>
      </c>
      <c r="F403" s="20">
        <f t="shared" ca="1" si="44"/>
        <v>366126.27878163214</v>
      </c>
    </row>
    <row r="404" spans="2:6">
      <c r="B404">
        <v>397</v>
      </c>
      <c r="C404" s="3">
        <f t="shared" si="41"/>
        <v>140924.15311799216</v>
      </c>
      <c r="D404" s="20">
        <f t="shared" ca="1" si="42"/>
        <v>292622.69073563669</v>
      </c>
      <c r="E404" s="20">
        <f t="shared" ca="1" si="43"/>
        <v>635159.7402116661</v>
      </c>
      <c r="F404" s="20">
        <f t="shared" ca="1" si="44"/>
        <v>360579.27936758962</v>
      </c>
    </row>
    <row r="405" spans="2:6">
      <c r="B405">
        <v>398</v>
      </c>
      <c r="C405" s="3">
        <f t="shared" si="41"/>
        <v>141409.02670652216</v>
      </c>
      <c r="D405" s="20">
        <f t="shared" ca="1" si="42"/>
        <v>294579.65643159457</v>
      </c>
      <c r="E405" s="20">
        <f t="shared" ca="1" si="43"/>
        <v>644407.83653133141</v>
      </c>
      <c r="F405" s="20">
        <f t="shared" ca="1" si="44"/>
        <v>359927.83116917068</v>
      </c>
    </row>
    <row r="406" spans="2:6">
      <c r="B406">
        <v>399</v>
      </c>
      <c r="C406" s="3">
        <f t="shared" si="41"/>
        <v>141894.7084176997</v>
      </c>
      <c r="D406" s="20">
        <f t="shared" ca="1" si="42"/>
        <v>294338.69033754192</v>
      </c>
      <c r="E406" s="20">
        <f t="shared" ca="1" si="43"/>
        <v>653786.94754885859</v>
      </c>
      <c r="F406" s="20">
        <f t="shared" ca="1" si="44"/>
        <v>367676.32765186171</v>
      </c>
    </row>
    <row r="407" spans="2:6">
      <c r="B407">
        <v>400</v>
      </c>
      <c r="C407" s="3">
        <f t="shared" si="41"/>
        <v>142381.19959839588</v>
      </c>
      <c r="D407" s="20">
        <f t="shared" ca="1" si="42"/>
        <v>296305.66603117756</v>
      </c>
      <c r="E407" s="20">
        <f t="shared" ca="1" si="43"/>
        <v>658940.34965547512</v>
      </c>
      <c r="F407" s="20">
        <f t="shared" ca="1" si="44"/>
        <v>362104.78579737386</v>
      </c>
    </row>
    <row r="408" spans="2:6">
      <c r="B408">
        <v>401</v>
      </c>
      <c r="C408" s="3">
        <f t="shared" si="41"/>
        <v>142868.50159772654</v>
      </c>
      <c r="D408" s="20">
        <f t="shared" ca="1" si="42"/>
        <v>299024.87991477072</v>
      </c>
      <c r="E408" s="20">
        <f t="shared" ca="1" si="43"/>
        <v>671820.03969053843</v>
      </c>
      <c r="F408" s="20">
        <f t="shared" ca="1" si="44"/>
        <v>361449.52383288043</v>
      </c>
    </row>
    <row r="409" spans="2:6">
      <c r="B409">
        <v>402</v>
      </c>
      <c r="C409" s="3">
        <f t="shared" si="41"/>
        <v>143356.61576705609</v>
      </c>
      <c r="D409" s="20">
        <f t="shared" ca="1" si="42"/>
        <v>299274.87991477072</v>
      </c>
      <c r="E409" s="20">
        <f t="shared" ca="1" si="43"/>
        <v>681587.49025282101</v>
      </c>
      <c r="F409" s="20">
        <f t="shared" ca="1" si="44"/>
        <v>359591.06827718863</v>
      </c>
    </row>
    <row r="410" spans="2:6">
      <c r="B410">
        <v>403</v>
      </c>
      <c r="C410" s="3">
        <f t="shared" si="41"/>
        <v>143845.54346000118</v>
      </c>
      <c r="D410" s="20">
        <f t="shared" ca="1" si="42"/>
        <v>301270.6500476069</v>
      </c>
      <c r="E410" s="20">
        <f t="shared" ca="1" si="43"/>
        <v>686949.39642971719</v>
      </c>
      <c r="F410" s="20">
        <f t="shared" ca="1" si="44"/>
        <v>357743.45371223835</v>
      </c>
    </row>
    <row r="411" spans="2:6">
      <c r="B411">
        <v>404</v>
      </c>
      <c r="C411" s="3">
        <f t="shared" si="41"/>
        <v>144335.28603243452</v>
      </c>
      <c r="D411" s="20">
        <f t="shared" ca="1" si="42"/>
        <v>303278.06217288465</v>
      </c>
      <c r="E411" s="20">
        <f t="shared" ca="1" si="43"/>
        <v>688916.7699207915</v>
      </c>
      <c r="F411" s="20">
        <f t="shared" ca="1" si="44"/>
        <v>357099.09507795778</v>
      </c>
    </row>
    <row r="412" spans="2:6">
      <c r="B412">
        <v>405</v>
      </c>
      <c r="C412" s="3">
        <f t="shared" si="41"/>
        <v>144825.84484248859</v>
      </c>
      <c r="D412" s="20">
        <f t="shared" ca="1" si="42"/>
        <v>303528.06217288465</v>
      </c>
      <c r="E412" s="20">
        <f t="shared" ca="1" si="43"/>
        <v>702371.00801094004</v>
      </c>
      <c r="F412" s="20">
        <f t="shared" ca="1" si="44"/>
        <v>355266.01702333638</v>
      </c>
    </row>
    <row r="413" spans="2:6">
      <c r="B413">
        <v>406</v>
      </c>
      <c r="C413" s="3">
        <f t="shared" si="41"/>
        <v>145317.22125055941</v>
      </c>
      <c r="D413" s="20">
        <f t="shared" ca="1" si="42"/>
        <v>305548.64253555983</v>
      </c>
      <c r="E413" s="20">
        <f t="shared" ca="1" si="43"/>
        <v>707888.79057102208</v>
      </c>
      <c r="F413" s="20">
        <f t="shared" ca="1" si="44"/>
        <v>354627.85198077804</v>
      </c>
    </row>
    <row r="414" spans="2:6">
      <c r="B414">
        <v>407</v>
      </c>
      <c r="C414" s="3">
        <f t="shared" si="41"/>
        <v>145809.41661931036</v>
      </c>
      <c r="D414" s="20">
        <f t="shared" ca="1" si="42"/>
        <v>309108.75282969506</v>
      </c>
      <c r="E414" s="20">
        <f t="shared" ca="1" si="43"/>
        <v>709908.51254744956</v>
      </c>
      <c r="F414" s="20">
        <f t="shared" ca="1" si="44"/>
        <v>353991.28235082614</v>
      </c>
    </row>
    <row r="415" spans="2:6">
      <c r="B415">
        <v>408</v>
      </c>
      <c r="C415" s="3">
        <f t="shared" si="41"/>
        <v>146302.43231367588</v>
      </c>
      <c r="D415" s="20">
        <f t="shared" ca="1" si="42"/>
        <v>309358.75282969506</v>
      </c>
      <c r="E415" s="20">
        <f t="shared" ca="1" si="43"/>
        <v>715482.82639155549</v>
      </c>
      <c r="F415" s="20">
        <f t="shared" ca="1" si="44"/>
        <v>348636.42038027139</v>
      </c>
    </row>
    <row r="416" spans="2:6">
      <c r="B416">
        <v>409</v>
      </c>
      <c r="C416" s="3">
        <f t="shared" si="41"/>
        <v>146796.26970086535</v>
      </c>
      <c r="D416" s="20">
        <f t="shared" ca="1" si="42"/>
        <v>309608.75282969506</v>
      </c>
      <c r="E416" s="20">
        <f t="shared" ca="1" si="43"/>
        <v>717521.53345753439</v>
      </c>
      <c r="F416" s="20">
        <f t="shared" ca="1" si="44"/>
        <v>346852.7079280531</v>
      </c>
    </row>
    <row r="417" spans="2:6">
      <c r="B417">
        <v>410</v>
      </c>
      <c r="C417" s="3">
        <f t="shared" si="41"/>
        <v>147290.9301503668</v>
      </c>
      <c r="D417" s="20">
        <f t="shared" ca="1" si="42"/>
        <v>311664.8038878683</v>
      </c>
      <c r="E417" s="20">
        <f t="shared" ca="1" si="43"/>
        <v>731524.02951547049</v>
      </c>
      <c r="F417" s="20">
        <f t="shared" ca="1" si="44"/>
        <v>354328.80600988754</v>
      </c>
    </row>
    <row r="418" spans="2:6">
      <c r="B418">
        <v>411</v>
      </c>
      <c r="C418" s="3">
        <f t="shared" si="41"/>
        <v>147786.41503395073</v>
      </c>
      <c r="D418" s="20">
        <f t="shared" ca="1" si="42"/>
        <v>313732.84857721423</v>
      </c>
      <c r="E418" s="20">
        <f t="shared" ca="1" si="43"/>
        <v>737260.45973683661</v>
      </c>
      <c r="F418" s="20">
        <f t="shared" ca="1" si="44"/>
        <v>352511.88797482988</v>
      </c>
    </row>
    <row r="419" spans="2:6">
      <c r="B419">
        <v>412</v>
      </c>
      <c r="C419" s="3">
        <f t="shared" si="41"/>
        <v>148282.72572567398</v>
      </c>
      <c r="D419" s="20">
        <f t="shared" ca="1" si="42"/>
        <v>315812.9568605813</v>
      </c>
      <c r="E419" s="20">
        <f t="shared" ca="1" si="43"/>
        <v>743039.91318486293</v>
      </c>
      <c r="F419" s="20">
        <f t="shared" ca="1" si="44"/>
        <v>347180.44974856172</v>
      </c>
    </row>
    <row r="420" spans="2:6">
      <c r="B420">
        <v>413</v>
      </c>
      <c r="C420" s="3">
        <f t="shared" si="41"/>
        <v>148779.86360188344</v>
      </c>
      <c r="D420" s="20">
        <f t="shared" ca="1" si="42"/>
        <v>316062.9568605813</v>
      </c>
      <c r="E420" s="20">
        <f t="shared" ca="1" si="43"/>
        <v>748862.71253374941</v>
      </c>
      <c r="F420" s="20">
        <f t="shared" ca="1" si="44"/>
        <v>345405.23045836174</v>
      </c>
    </row>
    <row r="421" spans="2:6">
      <c r="B421">
        <v>414</v>
      </c>
      <c r="C421" s="3">
        <f t="shared" si="41"/>
        <v>149277.83004121992</v>
      </c>
      <c r="D421" s="20">
        <f t="shared" ca="1" si="42"/>
        <v>315786.18526581366</v>
      </c>
      <c r="E421" s="20">
        <f t="shared" ca="1" si="43"/>
        <v>750984.86931508372</v>
      </c>
      <c r="F421" s="20">
        <f t="shared" ca="1" si="44"/>
        <v>344791.71738221584</v>
      </c>
    </row>
    <row r="422" spans="2:6">
      <c r="B422">
        <v>415</v>
      </c>
      <c r="C422" s="3">
        <f t="shared" si="41"/>
        <v>149776.62642462197</v>
      </c>
      <c r="D422" s="20">
        <f t="shared" ca="1" si="42"/>
        <v>317878.27134653094</v>
      </c>
      <c r="E422" s="20">
        <f t="shared" ca="1" si="43"/>
        <v>761873.8216303807</v>
      </c>
      <c r="F422" s="20">
        <f t="shared" ca="1" si="44"/>
        <v>344179.73808876029</v>
      </c>
    </row>
    <row r="423" spans="2:6">
      <c r="B423">
        <v>416</v>
      </c>
      <c r="C423" s="3">
        <f t="shared" si="41"/>
        <v>150276.25413532968</v>
      </c>
      <c r="D423" s="20">
        <f t="shared" ca="1" si="42"/>
        <v>321571.95261945168</v>
      </c>
      <c r="E423" s="20">
        <f t="shared" ca="1" si="43"/>
        <v>764028.50618445664</v>
      </c>
      <c r="F423" s="20">
        <f t="shared" ca="1" si="44"/>
        <v>343569.28874353843</v>
      </c>
    </row>
    <row r="424" spans="2:6">
      <c r="B424">
        <v>417</v>
      </c>
      <c r="C424" s="3">
        <f t="shared" si="41"/>
        <v>150776.71455888858</v>
      </c>
      <c r="D424" s="20">
        <f t="shared" ca="1" si="42"/>
        <v>321821.95261945168</v>
      </c>
      <c r="E424" s="20">
        <f t="shared" ca="1" si="43"/>
        <v>775102.24335540307</v>
      </c>
      <c r="F424" s="20">
        <f t="shared" ca="1" si="44"/>
        <v>350976.98225902877</v>
      </c>
    </row>
    <row r="425" spans="2:6">
      <c r="B425">
        <v>418</v>
      </c>
      <c r="C425" s="3">
        <f t="shared" si="41"/>
        <v>151278.00908315339</v>
      </c>
      <c r="D425" s="20">
        <f t="shared" ca="1" si="42"/>
        <v>323949.24734306516</v>
      </c>
      <c r="E425" s="20">
        <f t="shared" ca="1" si="43"/>
        <v>786332.85846960463</v>
      </c>
      <c r="F425" s="20">
        <f t="shared" ca="1" si="44"/>
        <v>350349.53980338119</v>
      </c>
    </row>
    <row r="426" spans="2:6">
      <c r="B426">
        <v>419</v>
      </c>
      <c r="C426" s="3">
        <f t="shared" si="41"/>
        <v>151780.13909829198</v>
      </c>
      <c r="D426" s="20">
        <f t="shared" ca="1" si="42"/>
        <v>326088.95128589973</v>
      </c>
      <c r="E426" s="20">
        <f t="shared" ca="1" si="43"/>
        <v>788548.69061577856</v>
      </c>
      <c r="F426" s="20">
        <f t="shared" ca="1" si="44"/>
        <v>375124.00758961792</v>
      </c>
    </row>
    <row r="427" spans="2:6">
      <c r="B427">
        <v>420</v>
      </c>
      <c r="C427" s="3">
        <f t="shared" si="41"/>
        <v>152283.10599678915</v>
      </c>
      <c r="D427" s="20">
        <f t="shared" ca="1" si="42"/>
        <v>325795.46970042324</v>
      </c>
      <c r="E427" s="20">
        <f t="shared" ca="1" si="43"/>
        <v>799969.79706616874</v>
      </c>
      <c r="F427" s="20">
        <f t="shared" ca="1" si="44"/>
        <v>374436.19757064391</v>
      </c>
    </row>
    <row r="428" spans="2:6">
      <c r="B428">
        <v>421</v>
      </c>
      <c r="C428" s="3">
        <f t="shared" si="41"/>
        <v>152786.91117345047</v>
      </c>
      <c r="D428" s="20">
        <f t="shared" ca="1" si="42"/>
        <v>327945.94327367574</v>
      </c>
      <c r="E428" s="20">
        <f t="shared" ca="1" si="43"/>
        <v>811552.70252460614</v>
      </c>
      <c r="F428" s="20">
        <f t="shared" ca="1" si="44"/>
        <v>368757.62444244203</v>
      </c>
    </row>
    <row r="429" spans="2:6">
      <c r="B429">
        <v>422</v>
      </c>
      <c r="C429" s="3">
        <f t="shared" ref="C429:C492" si="45">C428*(1+$H$10/12)+250</f>
        <v>153291.55602540623</v>
      </c>
      <c r="D429" s="20">
        <f t="shared" ca="1" si="42"/>
        <v>327649.36670155294</v>
      </c>
      <c r="E429" s="20">
        <f t="shared" ca="1" si="43"/>
        <v>813831.58428091765</v>
      </c>
      <c r="F429" s="20">
        <f t="shared" ca="1" si="44"/>
        <v>363168.96205543668</v>
      </c>
    </row>
    <row r="430" spans="2:6">
      <c r="B430">
        <v>423</v>
      </c>
      <c r="C430" s="3">
        <f t="shared" si="45"/>
        <v>153797.04195211525</v>
      </c>
      <c r="D430" s="20">
        <f t="shared" ca="1" si="42"/>
        <v>331448.90150748641</v>
      </c>
      <c r="E430" s="20">
        <f t="shared" ca="1" si="43"/>
        <v>808656.04038571147</v>
      </c>
      <c r="F430" s="20">
        <f t="shared" ca="1" si="44"/>
        <v>370984.98209825828</v>
      </c>
    </row>
    <row r="431" spans="2:6">
      <c r="B431">
        <v>424</v>
      </c>
      <c r="C431" s="3">
        <f t="shared" si="45"/>
        <v>154303.3703553688</v>
      </c>
      <c r="D431" s="20">
        <f t="shared" ca="1" si="42"/>
        <v>331698.90150748641</v>
      </c>
      <c r="E431" s="20">
        <f t="shared" ca="1" si="43"/>
        <v>810927.6804866757</v>
      </c>
      <c r="F431" s="20">
        <f t="shared" ca="1" si="44"/>
        <v>370307.51964301267</v>
      </c>
    </row>
    <row r="432" spans="2:6">
      <c r="B432">
        <v>425</v>
      </c>
      <c r="C432" s="3">
        <f t="shared" si="45"/>
        <v>154810.54263929441</v>
      </c>
      <c r="D432" s="20">
        <f t="shared" ca="1" si="42"/>
        <v>333883.81176628009</v>
      </c>
      <c r="E432" s="20">
        <f t="shared" ca="1" si="43"/>
        <v>805771.4959500978</v>
      </c>
      <c r="F432" s="20">
        <f t="shared" ca="1" si="44"/>
        <v>396479.04601802357</v>
      </c>
    </row>
    <row r="433" spans="2:6">
      <c r="B433">
        <v>426</v>
      </c>
      <c r="C433" s="3">
        <f t="shared" si="45"/>
        <v>155318.56021035989</v>
      </c>
      <c r="D433" s="20">
        <f t="shared" ca="1" si="42"/>
        <v>336081.46733491676</v>
      </c>
      <c r="E433" s="20">
        <f t="shared" ca="1" si="43"/>
        <v>808035.92468997301</v>
      </c>
      <c r="F433" s="20">
        <f t="shared" ca="1" si="44"/>
        <v>404989.02614339901</v>
      </c>
    </row>
    <row r="434" spans="2:6">
      <c r="B434">
        <v>427</v>
      </c>
      <c r="C434" s="3">
        <f t="shared" si="45"/>
        <v>155827.42447737718</v>
      </c>
      <c r="D434" s="20">
        <f t="shared" ca="1" si="42"/>
        <v>338291.94256103714</v>
      </c>
      <c r="E434" s="20">
        <f t="shared" ca="1" si="43"/>
        <v>823773.27991319762</v>
      </c>
      <c r="F434" s="20">
        <f t="shared" ca="1" si="44"/>
        <v>402876.59015756252</v>
      </c>
    </row>
    <row r="435" spans="2:6">
      <c r="B435">
        <v>428</v>
      </c>
      <c r="C435" s="3">
        <f t="shared" si="45"/>
        <v>156337.13685150613</v>
      </c>
      <c r="D435" s="20">
        <f t="shared" ca="1" si="42"/>
        <v>338541.94256103714</v>
      </c>
      <c r="E435" s="20">
        <f t="shared" ca="1" si="43"/>
        <v>835693.40137863462</v>
      </c>
      <c r="F435" s="20">
        <f t="shared" ca="1" si="44"/>
        <v>411519.85245251172</v>
      </c>
    </row>
    <row r="436" spans="2:6">
      <c r="B436">
        <v>429</v>
      </c>
      <c r="C436" s="3">
        <f t="shared" si="45"/>
        <v>156847.69874625865</v>
      </c>
      <c r="D436" s="20">
        <f t="shared" ca="1" si="42"/>
        <v>342459.48027211503</v>
      </c>
      <c r="E436" s="20">
        <f t="shared" ca="1" si="43"/>
        <v>830372.11203611037</v>
      </c>
      <c r="F436" s="20">
        <f t="shared" ca="1" si="44"/>
        <v>409369.31997987209</v>
      </c>
    </row>
    <row r="437" spans="2:6">
      <c r="B437">
        <v>430</v>
      </c>
      <c r="C437" s="3">
        <f t="shared" si="45"/>
        <v>157359.11157750242</v>
      </c>
      <c r="D437" s="20">
        <f t="shared" ca="1" si="42"/>
        <v>344707.16057370236</v>
      </c>
      <c r="E437" s="20">
        <f t="shared" ca="1" si="43"/>
        <v>825086.29795586958</v>
      </c>
      <c r="F437" s="20">
        <f t="shared" ca="1" si="44"/>
        <v>438275.17237846315</v>
      </c>
    </row>
    <row r="438" spans="2:6">
      <c r="B438">
        <v>431</v>
      </c>
      <c r="C438" s="3">
        <f t="shared" si="45"/>
        <v>157871.37676346494</v>
      </c>
      <c r="D438" s="20">
        <f t="shared" ca="1" si="42"/>
        <v>346967.95234371565</v>
      </c>
      <c r="E438" s="20">
        <f t="shared" ca="1" si="43"/>
        <v>827399.01370075915</v>
      </c>
      <c r="F438" s="20">
        <f t="shared" ca="1" si="44"/>
        <v>447655.90513634775</v>
      </c>
    </row>
    <row r="439" spans="2:6">
      <c r="B439">
        <v>432</v>
      </c>
      <c r="C439" s="3">
        <f t="shared" si="45"/>
        <v>158384.49572473738</v>
      </c>
      <c r="D439" s="20">
        <f t="shared" ca="1" si="42"/>
        <v>347217.95234371565</v>
      </c>
      <c r="E439" s="20">
        <f t="shared" ca="1" si="43"/>
        <v>839370.49972818652</v>
      </c>
      <c r="F439" s="20">
        <f t="shared" ca="1" si="44"/>
        <v>446786.76537350687</v>
      </c>
    </row>
    <row r="440" spans="2:6">
      <c r="B440">
        <v>433</v>
      </c>
      <c r="C440" s="3">
        <f t="shared" si="45"/>
        <v>158898.46988427863</v>
      </c>
      <c r="D440" s="20">
        <f t="shared" ca="1" si="42"/>
        <v>351229.48016077251</v>
      </c>
      <c r="E440" s="20">
        <f t="shared" ca="1" si="43"/>
        <v>845915.77847614803</v>
      </c>
      <c r="F440" s="20">
        <f t="shared" ca="1" si="44"/>
        <v>439962.64158842631</v>
      </c>
    </row>
    <row r="441" spans="2:6">
      <c r="B441">
        <v>434</v>
      </c>
      <c r="C441" s="3">
        <f t="shared" si="45"/>
        <v>159413.3006674191</v>
      </c>
      <c r="D441" s="20">
        <f t="shared" ca="1" si="42"/>
        <v>353528.31879504368</v>
      </c>
      <c r="E441" s="20">
        <f t="shared" ca="1" si="43"/>
        <v>862379.16423027427</v>
      </c>
      <c r="F441" s="20">
        <f t="shared" ca="1" si="44"/>
        <v>439112.73498445528</v>
      </c>
    </row>
    <row r="442" spans="2:6">
      <c r="B442">
        <v>435</v>
      </c>
      <c r="C442" s="3">
        <f t="shared" si="45"/>
        <v>159928.98950186479</v>
      </c>
      <c r="D442" s="20">
        <f t="shared" ca="1" si="42"/>
        <v>357608.20891532331</v>
      </c>
      <c r="E442" s="20">
        <f t="shared" ca="1" si="43"/>
        <v>869097.00796200137</v>
      </c>
      <c r="F442" s="20">
        <f t="shared" ca="1" si="44"/>
        <v>438264.95314699417</v>
      </c>
    </row>
    <row r="443" spans="2:6">
      <c r="B443">
        <v>436</v>
      </c>
      <c r="C443" s="3">
        <f t="shared" si="45"/>
        <v>160445.53781770123</v>
      </c>
      <c r="D443" s="20">
        <f t="shared" ca="1" si="42"/>
        <v>359944.25680066273</v>
      </c>
      <c r="E443" s="20">
        <f t="shared" ca="1" si="43"/>
        <v>875865.23552171641</v>
      </c>
      <c r="F443" s="20">
        <f t="shared" ca="1" si="44"/>
        <v>435958.40758697002</v>
      </c>
    </row>
    <row r="444" spans="2:6">
      <c r="B444">
        <v>437</v>
      </c>
      <c r="C444" s="3">
        <f t="shared" si="45"/>
        <v>160962.94704739741</v>
      </c>
      <c r="D444" s="20">
        <f t="shared" ca="1" si="42"/>
        <v>360194.25680066273</v>
      </c>
      <c r="E444" s="20">
        <f t="shared" ca="1" si="43"/>
        <v>882684.22478812933</v>
      </c>
      <c r="F444" s="20">
        <f t="shared" ca="1" si="44"/>
        <v>433665.31687604601</v>
      </c>
    </row>
    <row r="445" spans="2:6">
      <c r="B445">
        <v>438</v>
      </c>
      <c r="C445" s="3">
        <f t="shared" si="45"/>
        <v>161481.21862580974</v>
      </c>
      <c r="D445" s="20">
        <f t="shared" ca="1" si="42"/>
        <v>363445.87560733489</v>
      </c>
      <c r="E445" s="20">
        <f t="shared" ca="1" si="43"/>
        <v>877049.66328954173</v>
      </c>
      <c r="F445" s="20">
        <f t="shared" ca="1" si="44"/>
        <v>427048.94935884193</v>
      </c>
    </row>
    <row r="446" spans="2:6">
      <c r="B446">
        <v>439</v>
      </c>
      <c r="C446" s="3">
        <f t="shared" si="45"/>
        <v>162000.35399018609</v>
      </c>
      <c r="D446" s="20">
        <f t="shared" ca="1" si="42"/>
        <v>363695.87560733489</v>
      </c>
      <c r="E446" s="20">
        <f t="shared" ca="1" si="43"/>
        <v>871452.66553427803</v>
      </c>
      <c r="F446" s="20">
        <f t="shared" ca="1" si="44"/>
        <v>424807.83048758202</v>
      </c>
    </row>
    <row r="447" spans="2:6">
      <c r="B447">
        <v>440</v>
      </c>
      <c r="C447" s="3">
        <f t="shared" si="45"/>
        <v>162520.35458016975</v>
      </c>
      <c r="D447" s="20">
        <f t="shared" ca="1" si="42"/>
        <v>366067.43488171103</v>
      </c>
      <c r="E447" s="20">
        <f t="shared" ca="1" si="43"/>
        <v>878238.5605257852</v>
      </c>
      <c r="F447" s="20">
        <f t="shared" ca="1" si="44"/>
        <v>418331.70650486194</v>
      </c>
    </row>
    <row r="448" spans="2:6">
      <c r="B448">
        <v>441</v>
      </c>
      <c r="C448" s="3">
        <f t="shared" si="45"/>
        <v>163041.22183780337</v>
      </c>
      <c r="D448" s="20">
        <f t="shared" ca="1" si="42"/>
        <v>368452.82825185434</v>
      </c>
      <c r="E448" s="20">
        <f t="shared" ca="1" si="43"/>
        <v>890930.27346656716</v>
      </c>
      <c r="F448" s="20">
        <f t="shared" ca="1" si="44"/>
        <v>417535.87723859982</v>
      </c>
    </row>
    <row r="449" spans="2:6">
      <c r="B449">
        <v>442</v>
      </c>
      <c r="C449" s="3">
        <f t="shared" si="45"/>
        <v>163562.95720753307</v>
      </c>
      <c r="D449" s="20">
        <f t="shared" ca="1" si="42"/>
        <v>368088.74020476791</v>
      </c>
      <c r="E449" s="20">
        <f t="shared" ca="1" si="43"/>
        <v>897862.25051756646</v>
      </c>
      <c r="F449" s="20">
        <f t="shared" ca="1" si="44"/>
        <v>415350.2512880413</v>
      </c>
    </row>
    <row r="450" spans="2:6">
      <c r="B450">
        <v>443</v>
      </c>
      <c r="C450" s="3">
        <f t="shared" si="45"/>
        <v>164085.56213621231</v>
      </c>
      <c r="D450" s="20">
        <f t="shared" ca="1" si="42"/>
        <v>370485.92452262907</v>
      </c>
      <c r="E450" s="20">
        <f t="shared" ca="1" si="43"/>
        <v>904846.21739644825</v>
      </c>
      <c r="F450" s="20">
        <f t="shared" ca="1" si="44"/>
        <v>444674.76887820422</v>
      </c>
    </row>
    <row r="451" spans="2:6">
      <c r="B451">
        <v>444</v>
      </c>
      <c r="C451" s="3">
        <f t="shared" si="45"/>
        <v>164609.038073106</v>
      </c>
      <c r="D451" s="20">
        <f t="shared" ca="1" si="42"/>
        <v>370118.44798175798</v>
      </c>
      <c r="E451" s="20">
        <f t="shared" ca="1" si="43"/>
        <v>917914.87214289792</v>
      </c>
      <c r="F451" s="20">
        <f t="shared" ca="1" si="44"/>
        <v>454188.8265631668</v>
      </c>
    </row>
    <row r="452" spans="2:6">
      <c r="B452">
        <v>445</v>
      </c>
      <c r="C452" s="3">
        <f t="shared" si="45"/>
        <v>165133.38646989453</v>
      </c>
      <c r="D452" s="20">
        <f t="shared" ca="1" si="42"/>
        <v>372527.47226165159</v>
      </c>
      <c r="E452" s="20">
        <f t="shared" ca="1" si="43"/>
        <v>925049.23368396971</v>
      </c>
      <c r="F452" s="20">
        <f t="shared" ca="1" si="44"/>
        <v>463901.09378323273</v>
      </c>
    </row>
    <row r="453" spans="2:6">
      <c r="B453">
        <v>446</v>
      </c>
      <c r="C453" s="3">
        <f t="shared" si="45"/>
        <v>165658.60878067769</v>
      </c>
      <c r="D453" s="20">
        <f t="shared" ca="1" si="42"/>
        <v>372156.5931412155</v>
      </c>
      <c r="E453" s="20">
        <f t="shared" ca="1" si="43"/>
        <v>932237.10293659952</v>
      </c>
      <c r="F453" s="20">
        <f t="shared" ca="1" si="44"/>
        <v>473815.69990371674</v>
      </c>
    </row>
    <row r="454" spans="2:6">
      <c r="B454">
        <v>447</v>
      </c>
      <c r="C454" s="3">
        <f t="shared" si="45"/>
        <v>166184.70646197881</v>
      </c>
      <c r="D454" s="20">
        <f t="shared" ca="1" si="42"/>
        <v>374577.50660120591</v>
      </c>
      <c r="E454" s="20">
        <f t="shared" ca="1" si="43"/>
        <v>939478.88120862411</v>
      </c>
      <c r="F454" s="20">
        <f t="shared" ca="1" si="44"/>
        <v>507232.79889697692</v>
      </c>
    </row>
    <row r="455" spans="2:6">
      <c r="B455">
        <v>448</v>
      </c>
      <c r="C455" s="3">
        <f t="shared" si="45"/>
        <v>166711.68097274879</v>
      </c>
      <c r="D455" s="20">
        <f t="shared" ca="1" si="42"/>
        <v>377012.54205637961</v>
      </c>
      <c r="E455" s="20">
        <f t="shared" ca="1" si="43"/>
        <v>942077.57841164561</v>
      </c>
      <c r="F455" s="20">
        <f t="shared" ca="1" si="44"/>
        <v>518050.14887399721</v>
      </c>
    </row>
    <row r="456" spans="2:6">
      <c r="B456">
        <v>449</v>
      </c>
      <c r="C456" s="3">
        <f t="shared" si="45"/>
        <v>167239.53377437004</v>
      </c>
      <c r="D456" s="20">
        <f t="shared" ca="1" si="42"/>
        <v>377262.54205637961</v>
      </c>
      <c r="E456" s="20">
        <f t="shared" ca="1" si="43"/>
        <v>949393.16024973302</v>
      </c>
      <c r="F456" s="20">
        <f t="shared" ca="1" si="44"/>
        <v>515278.1896722322</v>
      </c>
    </row>
    <row r="457" spans="2:6">
      <c r="B457">
        <v>450</v>
      </c>
      <c r="C457" s="3">
        <f t="shared" si="45"/>
        <v>167768.26633066067</v>
      </c>
      <c r="D457" s="20">
        <f t="shared" ref="D457:D520" ca="1" si="46">D456*(1+VLOOKUP(RANDBETWEEN(0,100),$M$7:$N$11,2)/12)+250</f>
        <v>379713.24021837517</v>
      </c>
      <c r="E457" s="20">
        <f t="shared" ref="E457:E520" ca="1" si="47">E456*(1+VLOOKUP(RANDBETWEEN(0,100),$S$7:$T$11,2)/12)+250</f>
        <v>952016.6431503573</v>
      </c>
      <c r="F457" s="20">
        <f t="shared" ref="F457:F520" ca="1" si="48">F456*(1+VLOOKUP(RANDBETWEEN(0,100),$Y$7:$Z$11,2)/12)+250</f>
        <v>514239.99419805163</v>
      </c>
    </row>
    <row r="458" spans="2:6">
      <c r="B458">
        <v>451</v>
      </c>
      <c r="C458" s="3">
        <f t="shared" si="45"/>
        <v>168297.88010787845</v>
      </c>
      <c r="D458" s="20">
        <f t="shared" ca="1" si="46"/>
        <v>379330.3848180112</v>
      </c>
      <c r="E458" s="20">
        <f t="shared" ca="1" si="47"/>
        <v>965753.54559498734</v>
      </c>
      <c r="F458" s="20">
        <f t="shared" ca="1" si="48"/>
        <v>525203.32741051097</v>
      </c>
    </row>
    <row r="459" spans="2:6">
      <c r="B459">
        <v>452</v>
      </c>
      <c r="C459" s="3">
        <f t="shared" si="45"/>
        <v>168828.37657472491</v>
      </c>
      <c r="D459" s="20">
        <f t="shared" ca="1" si="46"/>
        <v>381793.14539611625</v>
      </c>
      <c r="E459" s="20">
        <f t="shared" ca="1" si="47"/>
        <v>973246.69718694978</v>
      </c>
      <c r="F459" s="20">
        <f t="shared" ca="1" si="48"/>
        <v>517137.60805984453</v>
      </c>
    </row>
    <row r="460" spans="2:6">
      <c r="B460">
        <v>453</v>
      </c>
      <c r="C460" s="3">
        <f t="shared" si="45"/>
        <v>169359.75720234946</v>
      </c>
      <c r="D460" s="20">
        <f t="shared" ca="1" si="46"/>
        <v>384270.2720775936</v>
      </c>
      <c r="E460" s="20">
        <f t="shared" ca="1" si="47"/>
        <v>980796.04741585196</v>
      </c>
      <c r="F460" s="20">
        <f t="shared" ca="1" si="48"/>
        <v>516094.76403969491</v>
      </c>
    </row>
    <row r="461" spans="2:6">
      <c r="B461">
        <v>454</v>
      </c>
      <c r="C461" s="3">
        <f t="shared" si="45"/>
        <v>169892.02346435338</v>
      </c>
      <c r="D461" s="20">
        <f t="shared" ca="1" si="46"/>
        <v>387722.52434490685</v>
      </c>
      <c r="E461" s="20">
        <f t="shared" ca="1" si="47"/>
        <v>988402.01777147094</v>
      </c>
      <c r="F461" s="20">
        <f t="shared" ca="1" si="48"/>
        <v>515054.52712959569</v>
      </c>
    </row>
    <row r="462" spans="2:6">
      <c r="B462">
        <v>455</v>
      </c>
      <c r="C462" s="3">
        <f t="shared" si="45"/>
        <v>170425.17683679398</v>
      </c>
      <c r="D462" s="20">
        <f t="shared" ca="1" si="46"/>
        <v>387972.52434490685</v>
      </c>
      <c r="E462" s="20">
        <f t="shared" ca="1" si="47"/>
        <v>1007596.3897787576</v>
      </c>
      <c r="F462" s="20">
        <f t="shared" ca="1" si="48"/>
        <v>512300.04238800635</v>
      </c>
    </row>
    <row r="463" spans="2:6">
      <c r="B463">
        <v>456</v>
      </c>
      <c r="C463" s="3">
        <f t="shared" si="45"/>
        <v>170959.21879818864</v>
      </c>
      <c r="D463" s="20">
        <f t="shared" ca="1" si="46"/>
        <v>387575.90347099863</v>
      </c>
      <c r="E463" s="20">
        <f t="shared" ca="1" si="47"/>
        <v>1010365.3807532045</v>
      </c>
      <c r="F463" s="20">
        <f t="shared" ca="1" si="48"/>
        <v>509561.62547407631</v>
      </c>
    </row>
    <row r="464" spans="2:6">
      <c r="B464">
        <v>457</v>
      </c>
      <c r="C464" s="3">
        <f t="shared" si="45"/>
        <v>171494.15082951897</v>
      </c>
      <c r="D464" s="20">
        <f t="shared" ca="1" si="46"/>
        <v>392024.64242526772</v>
      </c>
      <c r="E464" s="20">
        <f t="shared" ca="1" si="47"/>
        <v>1029980.717217641</v>
      </c>
      <c r="F464" s="20">
        <f t="shared" ca="1" si="48"/>
        <v>545480.93925726169</v>
      </c>
    </row>
    <row r="465" spans="2:6">
      <c r="B465">
        <v>458</v>
      </c>
      <c r="C465" s="3">
        <f t="shared" si="45"/>
        <v>172029.97441423484</v>
      </c>
      <c r="D465" s="20">
        <f t="shared" ca="1" si="46"/>
        <v>395541.51444547827</v>
      </c>
      <c r="E465" s="20">
        <f t="shared" ca="1" si="47"/>
        <v>1037955.5725967733</v>
      </c>
      <c r="F465" s="20">
        <f t="shared" ca="1" si="48"/>
        <v>557095.12549178791</v>
      </c>
    </row>
    <row r="466" spans="2:6">
      <c r="B466">
        <v>459</v>
      </c>
      <c r="C466" s="3">
        <f t="shared" si="45"/>
        <v>172566.69103825858</v>
      </c>
      <c r="D466" s="20">
        <f t="shared" ca="1" si="46"/>
        <v>399087.69373252388</v>
      </c>
      <c r="E466" s="20">
        <f t="shared" ca="1" si="47"/>
        <v>1045990.2393912491</v>
      </c>
      <c r="F466" s="20">
        <f t="shared" ca="1" si="48"/>
        <v>555952.38767805847</v>
      </c>
    </row>
    <row r="467" spans="2:6">
      <c r="B467">
        <v>460</v>
      </c>
      <c r="C467" s="3">
        <f t="shared" si="45"/>
        <v>173104.30218998902</v>
      </c>
      <c r="D467" s="20">
        <f t="shared" ca="1" si="46"/>
        <v>401665.70527929696</v>
      </c>
      <c r="E467" s="20">
        <f t="shared" ca="1" si="47"/>
        <v>1054085.1661866836</v>
      </c>
      <c r="F467" s="20">
        <f t="shared" ca="1" si="48"/>
        <v>567784.72908801795</v>
      </c>
    </row>
    <row r="468" spans="2:6">
      <c r="B468">
        <v>461</v>
      </c>
      <c r="C468" s="3">
        <f t="shared" si="45"/>
        <v>173642.80936030566</v>
      </c>
      <c r="D468" s="20">
        <f t="shared" ca="1" si="46"/>
        <v>404258.75522675953</v>
      </c>
      <c r="E468" s="20">
        <f t="shared" ca="1" si="47"/>
        <v>1062240.8049330837</v>
      </c>
      <c r="F468" s="20">
        <f t="shared" ca="1" si="48"/>
        <v>564722.65150167118</v>
      </c>
    </row>
    <row r="469" spans="2:6">
      <c r="B469">
        <v>462</v>
      </c>
      <c r="C469" s="3">
        <f t="shared" si="45"/>
        <v>174182.21404257286</v>
      </c>
      <c r="D469" s="20">
        <f t="shared" ca="1" si="46"/>
        <v>407877.57818698254</v>
      </c>
      <c r="E469" s="20">
        <f t="shared" ca="1" si="47"/>
        <v>1070457.610970082</v>
      </c>
      <c r="F469" s="20">
        <f t="shared" ca="1" si="48"/>
        <v>576737.70674128924</v>
      </c>
    </row>
    <row r="470" spans="2:6">
      <c r="B470">
        <v>463</v>
      </c>
      <c r="C470" s="3">
        <f t="shared" si="45"/>
        <v>174722.51773264381</v>
      </c>
      <c r="D470" s="20">
        <f t="shared" ca="1" si="46"/>
        <v>410506.86405973998</v>
      </c>
      <c r="E470" s="20">
        <f t="shared" ca="1" si="47"/>
        <v>1091224.7151803421</v>
      </c>
      <c r="F470" s="20">
        <f t="shared" ca="1" si="48"/>
        <v>575545.86247443606</v>
      </c>
    </row>
    <row r="471" spans="2:6">
      <c r="B471">
        <v>464</v>
      </c>
      <c r="C471" s="3">
        <f t="shared" si="45"/>
        <v>175263.72192886489</v>
      </c>
      <c r="D471" s="20">
        <f t="shared" ca="1" si="46"/>
        <v>415204.02175372047</v>
      </c>
      <c r="E471" s="20">
        <f t="shared" ca="1" si="47"/>
        <v>1099658.9005441947</v>
      </c>
      <c r="F471" s="20">
        <f t="shared" ca="1" si="48"/>
        <v>566683.05298525747</v>
      </c>
    </row>
    <row r="472" spans="2:6">
      <c r="B472">
        <v>465</v>
      </c>
      <c r="C472" s="3">
        <f t="shared" si="45"/>
        <v>175805.82813207968</v>
      </c>
      <c r="D472" s="20">
        <f t="shared" ca="1" si="46"/>
        <v>419952.06532271905</v>
      </c>
      <c r="E472" s="20">
        <f t="shared" ca="1" si="47"/>
        <v>1108156.3422982763</v>
      </c>
      <c r="F472" s="20">
        <f t="shared" ca="1" si="48"/>
        <v>563627.40184284351</v>
      </c>
    </row>
    <row r="473" spans="2:6">
      <c r="B473">
        <v>466</v>
      </c>
      <c r="C473" s="3">
        <f t="shared" si="45"/>
        <v>176348.83784563316</v>
      </c>
      <c r="D473" s="20">
        <f t="shared" ca="1" si="46"/>
        <v>422651.78570376826</v>
      </c>
      <c r="E473" s="20">
        <f t="shared" ca="1" si="47"/>
        <v>1101018.633349621</v>
      </c>
      <c r="F473" s="20">
        <f t="shared" ca="1" si="48"/>
        <v>562468.33333823644</v>
      </c>
    </row>
    <row r="474" spans="2:6">
      <c r="B474">
        <v>467</v>
      </c>
      <c r="C474" s="3">
        <f t="shared" si="45"/>
        <v>176892.7525753759</v>
      </c>
      <c r="D474" s="20">
        <f t="shared" ca="1" si="46"/>
        <v>425367.2544537069</v>
      </c>
      <c r="E474" s="20">
        <f t="shared" ca="1" si="47"/>
        <v>1104021.179932995</v>
      </c>
      <c r="F474" s="20">
        <f t="shared" ca="1" si="48"/>
        <v>561312.16250489082</v>
      </c>
    </row>
    <row r="475" spans="2:6">
      <c r="B475">
        <v>468</v>
      </c>
      <c r="C475" s="3">
        <f t="shared" si="45"/>
        <v>177437.5738296682</v>
      </c>
      <c r="D475" s="20">
        <f t="shared" ca="1" si="46"/>
        <v>425617.2544537069</v>
      </c>
      <c r="E475" s="20">
        <f t="shared" ca="1" si="47"/>
        <v>1112551.3387824926</v>
      </c>
      <c r="F475" s="20">
        <f t="shared" ca="1" si="48"/>
        <v>573256.16589040938</v>
      </c>
    </row>
    <row r="476" spans="2:6">
      <c r="B476">
        <v>469</v>
      </c>
      <c r="C476" s="3">
        <f t="shared" si="45"/>
        <v>177983.30311938431</v>
      </c>
      <c r="D476" s="20">
        <f t="shared" ca="1" si="46"/>
        <v>428350.02177135355</v>
      </c>
      <c r="E476" s="20">
        <f t="shared" ca="1" si="47"/>
        <v>1128562.4827485778</v>
      </c>
      <c r="F476" s="20">
        <f t="shared" ca="1" si="48"/>
        <v>572073.02547568339</v>
      </c>
    </row>
    <row r="477" spans="2:6">
      <c r="B477">
        <v>470</v>
      </c>
      <c r="C477" s="3">
        <f t="shared" si="45"/>
        <v>178529.94195791663</v>
      </c>
      <c r="D477" s="20">
        <f t="shared" ca="1" si="46"/>
        <v>428600.02177135355</v>
      </c>
      <c r="E477" s="20">
        <f t="shared" ca="1" si="47"/>
        <v>1131633.8889554492</v>
      </c>
      <c r="F477" s="20">
        <f t="shared" ca="1" si="48"/>
        <v>568985.93282707524</v>
      </c>
    </row>
    <row r="478" spans="2:6">
      <c r="B478">
        <v>471</v>
      </c>
      <c r="C478" s="3">
        <f t="shared" si="45"/>
        <v>179077.49186117982</v>
      </c>
      <c r="D478" s="20">
        <f t="shared" ca="1" si="46"/>
        <v>432421.68861944816</v>
      </c>
      <c r="E478" s="20">
        <f t="shared" ca="1" si="47"/>
        <v>1140371.1431226151</v>
      </c>
      <c r="F478" s="20">
        <f t="shared" ca="1" si="48"/>
        <v>565916.84821891726</v>
      </c>
    </row>
    <row r="479" spans="2:6">
      <c r="B479">
        <v>472</v>
      </c>
      <c r="C479" s="3">
        <f t="shared" si="45"/>
        <v>179625.95434761513</v>
      </c>
      <c r="D479" s="20">
        <f t="shared" ca="1" si="46"/>
        <v>437356.25691282545</v>
      </c>
      <c r="E479" s="20">
        <f t="shared" ca="1" si="47"/>
        <v>1149173.9266960348</v>
      </c>
      <c r="F479" s="20">
        <f t="shared" ca="1" si="48"/>
        <v>562865.6666043069</v>
      </c>
    </row>
    <row r="480" spans="2:6">
      <c r="B480">
        <v>473</v>
      </c>
      <c r="C480" s="3">
        <f t="shared" si="45"/>
        <v>180175.3309381945</v>
      </c>
      <c r="D480" s="20">
        <f t="shared" ca="1" si="46"/>
        <v>441250.89238709898</v>
      </c>
      <c r="E480" s="20">
        <f t="shared" ca="1" si="47"/>
        <v>1165703.8906575621</v>
      </c>
      <c r="F480" s="20">
        <f t="shared" ca="1" si="48"/>
        <v>561708.50243779621</v>
      </c>
    </row>
    <row r="481" spans="2:6">
      <c r="B481">
        <v>474</v>
      </c>
      <c r="C481" s="3">
        <f t="shared" si="45"/>
        <v>180725.62315642484</v>
      </c>
      <c r="D481" s="20">
        <f t="shared" ca="1" si="46"/>
        <v>444074.85592602374</v>
      </c>
      <c r="E481" s="20">
        <f t="shared" ca="1" si="47"/>
        <v>1188296.5485618322</v>
      </c>
      <c r="F481" s="20">
        <f t="shared" ca="1" si="48"/>
        <v>558681.86950690905</v>
      </c>
    </row>
    <row r="482" spans="2:6">
      <c r="B482">
        <v>475</v>
      </c>
      <c r="C482" s="3">
        <f t="shared" si="45"/>
        <v>181276.83252835221</v>
      </c>
      <c r="D482" s="20">
        <f t="shared" ca="1" si="46"/>
        <v>446915.29258559219</v>
      </c>
      <c r="E482" s="20">
        <f t="shared" ca="1" si="47"/>
        <v>1197458.772676046</v>
      </c>
      <c r="F482" s="20">
        <f t="shared" ca="1" si="48"/>
        <v>557535.16483314184</v>
      </c>
    </row>
    <row r="483" spans="2:6">
      <c r="B483">
        <v>476</v>
      </c>
      <c r="C483" s="3">
        <f t="shared" si="45"/>
        <v>181828.96058256613</v>
      </c>
      <c r="D483" s="20">
        <f t="shared" ca="1" si="46"/>
        <v>447165.29258559219</v>
      </c>
      <c r="E483" s="20">
        <f t="shared" ca="1" si="47"/>
        <v>1206689.7134711165</v>
      </c>
      <c r="F483" s="20">
        <f t="shared" ca="1" si="48"/>
        <v>556391.32692105905</v>
      </c>
    </row>
    <row r="484" spans="2:6">
      <c r="B484">
        <v>477</v>
      </c>
      <c r="C484" s="3">
        <f t="shared" si="45"/>
        <v>182382.00885020374</v>
      </c>
      <c r="D484" s="20">
        <f t="shared" ca="1" si="46"/>
        <v>446670.01709794952</v>
      </c>
      <c r="E484" s="20">
        <f t="shared" ca="1" si="47"/>
        <v>1209956.4377547943</v>
      </c>
      <c r="F484" s="20">
        <f t="shared" ca="1" si="48"/>
        <v>553395.71084735286</v>
      </c>
    </row>
    <row r="485" spans="2:6">
      <c r="B485">
        <v>478</v>
      </c>
      <c r="C485" s="3">
        <f t="shared" si="45"/>
        <v>182935.97886495409</v>
      </c>
      <c r="D485" s="20">
        <f t="shared" ca="1" si="46"/>
        <v>450642.26724043244</v>
      </c>
      <c r="E485" s="20">
        <f t="shared" ca="1" si="47"/>
        <v>1213231.3288491811</v>
      </c>
      <c r="F485" s="20">
        <f t="shared" ca="1" si="48"/>
        <v>550417.56920074334</v>
      </c>
    </row>
    <row r="486" spans="2:6">
      <c r="B486">
        <v>479</v>
      </c>
      <c r="C486" s="3">
        <f t="shared" si="45"/>
        <v>183490.87216306236</v>
      </c>
      <c r="D486" s="20">
        <f t="shared" ca="1" si="46"/>
        <v>453521.01379933499</v>
      </c>
      <c r="E486" s="20">
        <f t="shared" ca="1" si="47"/>
        <v>1222580.5638155499</v>
      </c>
      <c r="F486" s="20">
        <f t="shared" ca="1" si="48"/>
        <v>547456.80004707235</v>
      </c>
    </row>
    <row r="487" spans="2:6">
      <c r="B487">
        <v>480</v>
      </c>
      <c r="C487" s="3">
        <f t="shared" si="45"/>
        <v>184046.69028333414</v>
      </c>
      <c r="D487" s="20">
        <f t="shared" ca="1" si="46"/>
        <v>456416.55304649781</v>
      </c>
      <c r="E487" s="20">
        <f t="shared" ca="1" si="47"/>
        <v>1231999.9180441666</v>
      </c>
      <c r="F487" s="20">
        <f t="shared" ca="1" si="48"/>
        <v>539038.73404632707</v>
      </c>
    </row>
    <row r="488" spans="2:6">
      <c r="B488">
        <v>481</v>
      </c>
      <c r="C488" s="3">
        <f t="shared" si="45"/>
        <v>184603.4347671397</v>
      </c>
      <c r="D488" s="20">
        <f t="shared" ca="1" si="46"/>
        <v>459328.98293926904</v>
      </c>
      <c r="E488" s="20">
        <f t="shared" ca="1" si="47"/>
        <v>1241489.9174294979</v>
      </c>
      <c r="F488" s="20">
        <f t="shared" ca="1" si="48"/>
        <v>530753.9540905935</v>
      </c>
    </row>
    <row r="489" spans="2:6">
      <c r="B489">
        <v>482</v>
      </c>
      <c r="C489" s="3">
        <f t="shared" si="45"/>
        <v>185161.10715841828</v>
      </c>
      <c r="D489" s="20">
        <f t="shared" ca="1" si="46"/>
        <v>463406.72446376295</v>
      </c>
      <c r="E489" s="20">
        <f t="shared" ca="1" si="47"/>
        <v>1265535.1408468967</v>
      </c>
      <c r="F489" s="20">
        <f t="shared" ca="1" si="48"/>
        <v>529677.06920536701</v>
      </c>
    </row>
    <row r="490" spans="2:6">
      <c r="B490">
        <v>483</v>
      </c>
      <c r="C490" s="3">
        <f t="shared" si="45"/>
        <v>185719.70900368231</v>
      </c>
      <c r="D490" s="20">
        <f t="shared" ca="1" si="46"/>
        <v>467518.44716762763</v>
      </c>
      <c r="E490" s="20">
        <f t="shared" ca="1" si="47"/>
        <v>1275276.6544032486</v>
      </c>
      <c r="F490" s="20">
        <f t="shared" ca="1" si="48"/>
        <v>521540.51560961537</v>
      </c>
    </row>
    <row r="491" spans="2:6">
      <c r="B491">
        <v>484</v>
      </c>
      <c r="C491" s="3">
        <f t="shared" si="45"/>
        <v>186279.24185202178</v>
      </c>
      <c r="D491" s="20">
        <f t="shared" ca="1" si="46"/>
        <v>470495.63810943882</v>
      </c>
      <c r="E491" s="20">
        <f t="shared" ca="1" si="47"/>
        <v>1285091.229311273</v>
      </c>
      <c r="F491" s="20">
        <f t="shared" ca="1" si="48"/>
        <v>518748.19593522593</v>
      </c>
    </row>
    <row r="492" spans="2:6">
      <c r="B492">
        <v>485</v>
      </c>
      <c r="C492" s="3">
        <f t="shared" si="45"/>
        <v>186839.70725510849</v>
      </c>
      <c r="D492" s="20">
        <f t="shared" ca="1" si="46"/>
        <v>470745.63810943882</v>
      </c>
      <c r="E492" s="20">
        <f t="shared" ca="1" si="47"/>
        <v>1276773.9544491977</v>
      </c>
      <c r="F492" s="20">
        <f t="shared" ca="1" si="48"/>
        <v>517701.32544538792</v>
      </c>
    </row>
    <row r="493" spans="2:6">
      <c r="B493">
        <v>486</v>
      </c>
      <c r="C493" s="3">
        <f t="shared" ref="C493:C556" si="49">C492*(1+$H$10/12)+250</f>
        <v>187401.10676720034</v>
      </c>
      <c r="D493" s="20">
        <f t="shared" ca="1" si="46"/>
        <v>470211.06204592308</v>
      </c>
      <c r="E493" s="20">
        <f t="shared" ca="1" si="47"/>
        <v>1286599.7591075669</v>
      </c>
      <c r="F493" s="20">
        <f t="shared" ca="1" si="48"/>
        <v>528736.76972550014</v>
      </c>
    </row>
    <row r="494" spans="2:6">
      <c r="B494">
        <v>487</v>
      </c>
      <c r="C494" s="3">
        <f t="shared" si="49"/>
        <v>187963.44194514569</v>
      </c>
      <c r="D494" s="20">
        <f t="shared" ca="1" si="46"/>
        <v>470461.06204592308</v>
      </c>
      <c r="E494" s="20">
        <f t="shared" ca="1" si="47"/>
        <v>1296499.2573008738</v>
      </c>
      <c r="F494" s="20">
        <f t="shared" ca="1" si="48"/>
        <v>527664.92780118645</v>
      </c>
    </row>
    <row r="495" spans="2:6">
      <c r="B495">
        <v>488</v>
      </c>
      <c r="C495" s="3">
        <f t="shared" si="49"/>
        <v>188526.71434838761</v>
      </c>
      <c r="D495" s="20">
        <f t="shared" ca="1" si="46"/>
        <v>470711.06204592308</v>
      </c>
      <c r="E495" s="20">
        <f t="shared" ca="1" si="47"/>
        <v>1306473.0017306304</v>
      </c>
      <c r="F495" s="20">
        <f t="shared" ca="1" si="48"/>
        <v>564851.47274726955</v>
      </c>
    </row>
    <row r="496" spans="2:6">
      <c r="B496">
        <v>489</v>
      </c>
      <c r="C496" s="3">
        <f t="shared" si="49"/>
        <v>189090.92553896827</v>
      </c>
      <c r="D496" s="20">
        <f t="shared" ca="1" si="46"/>
        <v>470961.06204592308</v>
      </c>
      <c r="E496" s="20">
        <f t="shared" ca="1" si="47"/>
        <v>1316521.5492436101</v>
      </c>
      <c r="F496" s="20">
        <f t="shared" ca="1" si="48"/>
        <v>561806.50582291046</v>
      </c>
    </row>
    <row r="497" spans="2:6">
      <c r="B497">
        <v>490</v>
      </c>
      <c r="C497" s="3">
        <f t="shared" si="49"/>
        <v>189656.07708153321</v>
      </c>
      <c r="D497" s="20">
        <f t="shared" ca="1" si="46"/>
        <v>473958.33490785764</v>
      </c>
      <c r="E497" s="20">
        <f t="shared" ca="1" si="47"/>
        <v>1335422.2711912279</v>
      </c>
      <c r="F497" s="20">
        <f t="shared" ca="1" si="48"/>
        <v>553161.23614738102</v>
      </c>
    </row>
    <row r="498" spans="2:6">
      <c r="B498">
        <v>491</v>
      </c>
      <c r="C498" s="3">
        <f t="shared" si="49"/>
        <v>190222.17054333576</v>
      </c>
      <c r="D498" s="20">
        <f t="shared" ca="1" si="46"/>
        <v>476973.09186148684</v>
      </c>
      <c r="E498" s="20">
        <f t="shared" ca="1" si="47"/>
        <v>1345687.9382251622</v>
      </c>
      <c r="F498" s="20">
        <f t="shared" ca="1" si="48"/>
        <v>550184.46226985462</v>
      </c>
    </row>
    <row r="499" spans="2:6">
      <c r="B499">
        <v>492</v>
      </c>
      <c r="C499" s="3">
        <f t="shared" si="49"/>
        <v>190789.20749424133</v>
      </c>
      <c r="D499" s="20">
        <f t="shared" ca="1" si="46"/>
        <v>481197.86762699921</v>
      </c>
      <c r="E499" s="20">
        <f t="shared" ca="1" si="47"/>
        <v>1336966.685303661</v>
      </c>
      <c r="F499" s="20">
        <f t="shared" ca="1" si="48"/>
        <v>561896.63856714324</v>
      </c>
    </row>
    <row r="500" spans="2:6">
      <c r="B500">
        <v>493</v>
      </c>
      <c r="C500" s="3">
        <f t="shared" si="49"/>
        <v>191357.18950673175</v>
      </c>
      <c r="D500" s="20">
        <f t="shared" ca="1" si="46"/>
        <v>485457.84985722421</v>
      </c>
      <c r="E500" s="20">
        <f t="shared" ca="1" si="47"/>
        <v>1356157.0466787962</v>
      </c>
      <c r="F500" s="20">
        <f t="shared" ca="1" si="48"/>
        <v>558868.90817550151</v>
      </c>
    </row>
    <row r="501" spans="2:6">
      <c r="B501">
        <v>494</v>
      </c>
      <c r="C501" s="3">
        <f t="shared" si="49"/>
        <v>191926.11815590964</v>
      </c>
      <c r="D501" s="20">
        <f t="shared" ca="1" si="46"/>
        <v>488539.68731472472</v>
      </c>
      <c r="E501" s="20">
        <f t="shared" ca="1" si="47"/>
        <v>1375619.2715067458</v>
      </c>
      <c r="F501" s="20">
        <f t="shared" ca="1" si="48"/>
        <v>557721.73590506276</v>
      </c>
    </row>
    <row r="502" spans="2:6">
      <c r="B502">
        <v>495</v>
      </c>
      <c r="C502" s="3">
        <f t="shared" si="49"/>
        <v>192495.99501950282</v>
      </c>
      <c r="D502" s="20">
        <f t="shared" ca="1" si="46"/>
        <v>494082.20059396751</v>
      </c>
      <c r="E502" s="20">
        <f t="shared" ca="1" si="47"/>
        <v>1402235.3075439585</v>
      </c>
      <c r="F502" s="20">
        <f t="shared" ca="1" si="48"/>
        <v>556577.4315653001</v>
      </c>
    </row>
    <row r="503" spans="2:6">
      <c r="B503">
        <v>496</v>
      </c>
      <c r="C503" s="3">
        <f t="shared" si="49"/>
        <v>193066.82167786866</v>
      </c>
      <c r="D503" s="20">
        <f t="shared" ca="1" si="46"/>
        <v>494332.20059396751</v>
      </c>
      <c r="E503" s="20">
        <f t="shared" ca="1" si="47"/>
        <v>1405990.8958128183</v>
      </c>
      <c r="F503" s="20">
        <f t="shared" ca="1" si="48"/>
        <v>548014.95556551614</v>
      </c>
    </row>
    <row r="504" spans="2:6">
      <c r="B504">
        <v>497</v>
      </c>
      <c r="C504" s="3">
        <f t="shared" si="49"/>
        <v>193638.59971399844</v>
      </c>
      <c r="D504" s="20">
        <f t="shared" ca="1" si="46"/>
        <v>497465.80509743234</v>
      </c>
      <c r="E504" s="20">
        <f t="shared" ca="1" si="47"/>
        <v>1396867.6231740662</v>
      </c>
      <c r="F504" s="20">
        <f t="shared" ca="1" si="48"/>
        <v>546894.91817660234</v>
      </c>
    </row>
    <row r="505" spans="2:6">
      <c r="B505">
        <v>498</v>
      </c>
      <c r="C505" s="3">
        <f t="shared" si="49"/>
        <v>194211.33071352178</v>
      </c>
      <c r="D505" s="20">
        <f t="shared" ca="1" si="46"/>
        <v>500617.6889605007</v>
      </c>
      <c r="E505" s="20">
        <f t="shared" ca="1" si="47"/>
        <v>1387805.1723529056</v>
      </c>
      <c r="F505" s="20">
        <f t="shared" ca="1" si="48"/>
        <v>558538.56230528152</v>
      </c>
    </row>
    <row r="506" spans="2:6">
      <c r="B506">
        <v>499</v>
      </c>
      <c r="C506" s="3">
        <f t="shared" si="49"/>
        <v>194785.01626471098</v>
      </c>
      <c r="D506" s="20">
        <f t="shared" ca="1" si="46"/>
        <v>500867.6889605007</v>
      </c>
      <c r="E506" s="20">
        <f t="shared" ca="1" si="47"/>
        <v>1398463.7111455526</v>
      </c>
      <c r="F506" s="20">
        <f t="shared" ca="1" si="48"/>
        <v>557392.21589951834</v>
      </c>
    </row>
    <row r="507" spans="2:6">
      <c r="B507">
        <v>500</v>
      </c>
      <c r="C507" s="3">
        <f t="shared" si="49"/>
        <v>195359.65795848551</v>
      </c>
      <c r="D507" s="20">
        <f t="shared" ca="1" si="46"/>
        <v>505291.58636850485</v>
      </c>
      <c r="E507" s="20">
        <f t="shared" ca="1" si="47"/>
        <v>1409202.1889791442</v>
      </c>
      <c r="F507" s="20">
        <f t="shared" ca="1" si="48"/>
        <v>554390.76130677119</v>
      </c>
    </row>
    <row r="508" spans="2:6">
      <c r="B508">
        <v>501</v>
      </c>
      <c r="C508" s="3">
        <f t="shared" si="49"/>
        <v>195935.25738841633</v>
      </c>
      <c r="D508" s="20">
        <f t="shared" ca="1" si="46"/>
        <v>508489.12062232115</v>
      </c>
      <c r="E508" s="20">
        <f t="shared" ca="1" si="47"/>
        <v>1412975.1944515919</v>
      </c>
      <c r="F508" s="20">
        <f t="shared" ca="1" si="48"/>
        <v>551406.81519914838</v>
      </c>
    </row>
    <row r="509" spans="2:6">
      <c r="B509">
        <v>502</v>
      </c>
      <c r="C509" s="3">
        <f t="shared" si="49"/>
        <v>196511.81615073036</v>
      </c>
      <c r="D509" s="20">
        <f t="shared" ca="1" si="46"/>
        <v>508739.12062232115</v>
      </c>
      <c r="E509" s="20">
        <f t="shared" ca="1" si="47"/>
        <v>1440307.2190119142</v>
      </c>
      <c r="F509" s="20">
        <f t="shared" ca="1" si="48"/>
        <v>548440.27544382005</v>
      </c>
    </row>
    <row r="510" spans="2:6">
      <c r="B510">
        <v>503</v>
      </c>
      <c r="C510" s="3">
        <f t="shared" si="49"/>
        <v>197089.33584431492</v>
      </c>
      <c r="D510" s="20">
        <f t="shared" ca="1" si="46"/>
        <v>508989.12062232115</v>
      </c>
      <c r="E510" s="20">
        <f t="shared" ca="1" si="47"/>
        <v>1430955.170885168</v>
      </c>
      <c r="F510" s="20">
        <f t="shared" ca="1" si="48"/>
        <v>547319.17475521052</v>
      </c>
    </row>
    <row r="511" spans="2:6">
      <c r="B511">
        <v>504</v>
      </c>
      <c r="C511" s="3">
        <f t="shared" si="49"/>
        <v>197667.81807072213</v>
      </c>
      <c r="D511" s="20">
        <f t="shared" ca="1" si="46"/>
        <v>512208.22382595134</v>
      </c>
      <c r="E511" s="20">
        <f t="shared" ca="1" si="47"/>
        <v>1441937.334666807</v>
      </c>
      <c r="F511" s="20">
        <f t="shared" ca="1" si="48"/>
        <v>538903.28782158636</v>
      </c>
    </row>
    <row r="512" spans="2:6">
      <c r="B512">
        <v>505</v>
      </c>
      <c r="C512" s="3">
        <f t="shared" si="49"/>
        <v>198247.26443417335</v>
      </c>
      <c r="D512" s="20">
        <f t="shared" ca="1" si="46"/>
        <v>518007.14625073242</v>
      </c>
      <c r="E512" s="20">
        <f t="shared" ca="1" si="47"/>
        <v>1462614.7802412533</v>
      </c>
      <c r="F512" s="20">
        <f t="shared" ca="1" si="48"/>
        <v>537806.02960203239</v>
      </c>
    </row>
    <row r="513" spans="2:6">
      <c r="B513">
        <v>506</v>
      </c>
      <c r="C513" s="3">
        <f t="shared" si="49"/>
        <v>198827.67654156365</v>
      </c>
      <c r="D513" s="20">
        <f t="shared" ca="1" si="46"/>
        <v>518257.14625073242</v>
      </c>
      <c r="E513" s="20">
        <f t="shared" ca="1" si="47"/>
        <v>1473834.3910930627</v>
      </c>
      <c r="F513" s="20">
        <f t="shared" ca="1" si="48"/>
        <v>534918.82776268723</v>
      </c>
    </row>
    <row r="514" spans="2:6">
      <c r="B514">
        <v>507</v>
      </c>
      <c r="C514" s="3">
        <f t="shared" si="49"/>
        <v>199409.05600246627</v>
      </c>
      <c r="D514" s="20">
        <f t="shared" ca="1" si="46"/>
        <v>522825.95580282185</v>
      </c>
      <c r="E514" s="20">
        <f t="shared" ca="1" si="47"/>
        <v>1494963.7116335477</v>
      </c>
      <c r="F514" s="20">
        <f t="shared" ca="1" si="48"/>
        <v>533831.53069328051</v>
      </c>
    </row>
    <row r="515" spans="2:6">
      <c r="B515">
        <v>508</v>
      </c>
      <c r="C515" s="3">
        <f t="shared" si="49"/>
        <v>199991.40442913707</v>
      </c>
      <c r="D515" s="20">
        <f t="shared" ca="1" si="46"/>
        <v>522204.57920981711</v>
      </c>
      <c r="E515" s="20">
        <f t="shared" ca="1" si="47"/>
        <v>1498951.1209126315</v>
      </c>
      <c r="F515" s="20">
        <f t="shared" ca="1" si="48"/>
        <v>571449.73784181022</v>
      </c>
    </row>
    <row r="516" spans="2:6">
      <c r="B516">
        <v>509</v>
      </c>
      <c r="C516" s="3">
        <f t="shared" si="49"/>
        <v>200574.72343651898</v>
      </c>
      <c r="D516" s="20">
        <f t="shared" ca="1" si="46"/>
        <v>522454.57920981711</v>
      </c>
      <c r="E516" s="20">
        <f t="shared" ca="1" si="47"/>
        <v>1510443.2543194764</v>
      </c>
      <c r="F516" s="20">
        <f t="shared" ca="1" si="48"/>
        <v>583604.94071351457</v>
      </c>
    </row>
    <row r="517" spans="2:6">
      <c r="B517">
        <v>510</v>
      </c>
      <c r="C517" s="3">
        <f t="shared" si="49"/>
        <v>201159.01464224653</v>
      </c>
      <c r="D517" s="20">
        <f t="shared" ca="1" si="46"/>
        <v>522704.57920981711</v>
      </c>
      <c r="E517" s="20">
        <f t="shared" ca="1" si="47"/>
        <v>1522021.5787268726</v>
      </c>
      <c r="F517" s="20">
        <f t="shared" ca="1" si="48"/>
        <v>582395.92836173077</v>
      </c>
    </row>
    <row r="518" spans="2:6">
      <c r="B518">
        <v>511</v>
      </c>
      <c r="C518" s="3">
        <f t="shared" si="49"/>
        <v>201744.27966665028</v>
      </c>
      <c r="D518" s="20">
        <f t="shared" ca="1" si="46"/>
        <v>522954.57920981711</v>
      </c>
      <c r="E518" s="20">
        <f t="shared" ca="1" si="47"/>
        <v>1551443.6589858045</v>
      </c>
      <c r="F518" s="20">
        <f t="shared" ca="1" si="48"/>
        <v>594779.17686926678</v>
      </c>
    </row>
    <row r="519" spans="2:6">
      <c r="B519">
        <v>512</v>
      </c>
      <c r="C519" s="3">
        <f t="shared" si="49"/>
        <v>202330.52013276136</v>
      </c>
      <c r="D519" s="20">
        <f t="shared" ca="1" si="46"/>
        <v>526255.14758854103</v>
      </c>
      <c r="E519" s="20">
        <f t="shared" ca="1" si="47"/>
        <v>1555572.2681332689</v>
      </c>
      <c r="F519" s="20">
        <f t="shared" ca="1" si="48"/>
        <v>593542.22892709367</v>
      </c>
    </row>
    <row r="520" spans="2:6">
      <c r="B520">
        <v>513</v>
      </c>
      <c r="C520" s="3">
        <f t="shared" si="49"/>
        <v>202917.73766631598</v>
      </c>
      <c r="D520" s="20">
        <f t="shared" ca="1" si="46"/>
        <v>529574.96928280755</v>
      </c>
      <c r="E520" s="20">
        <f t="shared" ca="1" si="47"/>
        <v>1559711.198803602</v>
      </c>
      <c r="F520" s="20">
        <f t="shared" ca="1" si="48"/>
        <v>584394.47696908133</v>
      </c>
    </row>
    <row r="521" spans="2:6">
      <c r="B521">
        <v>514</v>
      </c>
      <c r="C521" s="3">
        <f t="shared" si="49"/>
        <v>203505.93389575984</v>
      </c>
      <c r="D521" s="20">
        <f t="shared" ref="D521:D581" ca="1" si="50">D520*(1+VLOOKUP(RANDBETWEEN(0,100),$M$7:$N$11,2)/12)+250</f>
        <v>535562.03145003796</v>
      </c>
      <c r="E521" s="20">
        <f t="shared" ref="E521:E581" ca="1" si="51">E520*(1+VLOOKUP(RANDBETWEEN(0,100),$S$7:$T$11,2)/12)+250</f>
        <v>1589855.6634473379</v>
      </c>
      <c r="F521" s="20">
        <f t="shared" ref="F521:F581" ca="1" si="52">F520*(1+VLOOKUP(RANDBETWEEN(0,100),$Y$7:$Z$11,2)/12)+250</f>
        <v>581235.50918676169</v>
      </c>
    </row>
    <row r="522" spans="2:6">
      <c r="B522">
        <v>515</v>
      </c>
      <c r="C522" s="3">
        <f t="shared" si="49"/>
        <v>204095.11045225279</v>
      </c>
      <c r="D522" s="20">
        <f t="shared" ca="1" si="50"/>
        <v>535812.03145003796</v>
      </c>
      <c r="E522" s="20">
        <f t="shared" ca="1" si="51"/>
        <v>1602029.5809231931</v>
      </c>
      <c r="F522" s="20">
        <f t="shared" ca="1" si="52"/>
        <v>593594.58229481918</v>
      </c>
    </row>
    <row r="523" spans="2:6">
      <c r="B523">
        <v>516</v>
      </c>
      <c r="C523" s="3">
        <f t="shared" si="49"/>
        <v>204685.26896967323</v>
      </c>
      <c r="D523" s="20">
        <f t="shared" ca="1" si="50"/>
        <v>539187.60163349658</v>
      </c>
      <c r="E523" s="20">
        <f t="shared" ca="1" si="51"/>
        <v>1614294.8027801171</v>
      </c>
      <c r="F523" s="20">
        <f t="shared" ca="1" si="52"/>
        <v>592360.59583908215</v>
      </c>
    </row>
    <row r="524" spans="2:6">
      <c r="B524">
        <v>517</v>
      </c>
      <c r="C524" s="3">
        <f t="shared" si="49"/>
        <v>205276.4110846227</v>
      </c>
      <c r="D524" s="20">
        <f t="shared" ca="1" si="50"/>
        <v>539437.60163349658</v>
      </c>
      <c r="E524" s="20">
        <f t="shared" ca="1" si="51"/>
        <v>1626652.0138009682</v>
      </c>
      <c r="F524" s="20">
        <f t="shared" ca="1" si="52"/>
        <v>589155.15903002082</v>
      </c>
    </row>
    <row r="525" spans="2:6">
      <c r="B525">
        <v>518</v>
      </c>
      <c r="C525" s="3">
        <f t="shared" si="49"/>
        <v>205868.53843643042</v>
      </c>
      <c r="D525" s="20">
        <f t="shared" ca="1" si="50"/>
        <v>542834.32097635861</v>
      </c>
      <c r="E525" s="20">
        <f t="shared" ca="1" si="51"/>
        <v>1639101.9039044755</v>
      </c>
      <c r="F525" s="20">
        <f t="shared" ca="1" si="52"/>
        <v>601679.22484314616</v>
      </c>
    </row>
    <row r="526" spans="2:6">
      <c r="B526">
        <v>519</v>
      </c>
      <c r="C526" s="3">
        <f t="shared" si="49"/>
        <v>206461.65266715782</v>
      </c>
      <c r="D526" s="20">
        <f t="shared" ca="1" si="50"/>
        <v>547607.94031782821</v>
      </c>
      <c r="E526" s="20">
        <f t="shared" ca="1" si="51"/>
        <v>1651645.1681837591</v>
      </c>
      <c r="F526" s="20">
        <f t="shared" ca="1" si="52"/>
        <v>614464.20869404497</v>
      </c>
    </row>
    <row r="527" spans="2:6">
      <c r="B527">
        <v>520</v>
      </c>
      <c r="C527" s="3">
        <f t="shared" si="49"/>
        <v>207055.7554216031</v>
      </c>
      <c r="D527" s="20">
        <f t="shared" ca="1" si="50"/>
        <v>551052.31996968226</v>
      </c>
      <c r="E527" s="20">
        <f t="shared" ca="1" si="51"/>
        <v>1656024.2811042184</v>
      </c>
      <c r="F527" s="20">
        <f t="shared" ca="1" si="52"/>
        <v>604985.19205638918</v>
      </c>
    </row>
    <row r="528" spans="2:6">
      <c r="B528">
        <v>521</v>
      </c>
      <c r="C528" s="3">
        <f t="shared" si="49"/>
        <v>207650.84834730579</v>
      </c>
      <c r="D528" s="20">
        <f t="shared" ca="1" si="50"/>
        <v>551302.31996968226</v>
      </c>
      <c r="E528" s="20">
        <f t="shared" ca="1" si="51"/>
        <v>1679734.6250865282</v>
      </c>
      <c r="F528" s="20">
        <f t="shared" ca="1" si="52"/>
        <v>603722.72907624824</v>
      </c>
    </row>
    <row r="529" spans="2:6">
      <c r="B529">
        <v>522</v>
      </c>
      <c r="C529" s="3">
        <f t="shared" si="49"/>
        <v>208246.93309455129</v>
      </c>
      <c r="D529" s="20">
        <f t="shared" ca="1" si="50"/>
        <v>551552.31996968226</v>
      </c>
      <c r="E529" s="20">
        <f t="shared" ca="1" si="51"/>
        <v>1692582.6347746772</v>
      </c>
      <c r="F529" s="20">
        <f t="shared" ca="1" si="52"/>
        <v>594413.78586587426</v>
      </c>
    </row>
    <row r="530" spans="2:6">
      <c r="B530">
        <v>523</v>
      </c>
      <c r="C530" s="3">
        <f t="shared" si="49"/>
        <v>208844.01131637554</v>
      </c>
      <c r="D530" s="20">
        <f t="shared" ca="1" si="50"/>
        <v>555019.70850283874</v>
      </c>
      <c r="E530" s="20">
        <f t="shared" ca="1" si="51"/>
        <v>1705527.0045354874</v>
      </c>
      <c r="F530" s="20">
        <f t="shared" ca="1" si="52"/>
        <v>607047.40640474658</v>
      </c>
    </row>
    <row r="531" spans="2:6">
      <c r="B531">
        <v>524</v>
      </c>
      <c r="C531" s="3">
        <f t="shared" si="49"/>
        <v>209442.0846685695</v>
      </c>
      <c r="D531" s="20">
        <f t="shared" ca="1" si="50"/>
        <v>561282.42201161943</v>
      </c>
      <c r="E531" s="20">
        <f t="shared" ca="1" si="51"/>
        <v>1718568.4570695036</v>
      </c>
      <c r="F531" s="20">
        <f t="shared" ca="1" si="52"/>
        <v>603756.29653405224</v>
      </c>
    </row>
    <row r="532" spans="2:6">
      <c r="B532">
        <v>525</v>
      </c>
      <c r="C532" s="3">
        <f t="shared" si="49"/>
        <v>210041.15480968379</v>
      </c>
      <c r="D532" s="20">
        <f t="shared" ca="1" si="50"/>
        <v>567612.98158341192</v>
      </c>
      <c r="E532" s="20">
        <f t="shared" ca="1" si="51"/>
        <v>1743164.843544655</v>
      </c>
      <c r="F532" s="20">
        <f t="shared" ca="1" si="52"/>
        <v>602496.90579271712</v>
      </c>
    </row>
    <row r="533" spans="2:6">
      <c r="B533">
        <v>526</v>
      </c>
      <c r="C533" s="3">
        <f t="shared" si="49"/>
        <v>210641.22340103326</v>
      </c>
      <c r="D533" s="20">
        <f t="shared" ca="1" si="50"/>
        <v>567862.98158341192</v>
      </c>
      <c r="E533" s="20">
        <f t="shared" ca="1" si="51"/>
        <v>1731793.7445876906</v>
      </c>
      <c r="F533" s="20">
        <f t="shared" ca="1" si="52"/>
        <v>615298.92466339865</v>
      </c>
    </row>
    <row r="534" spans="2:6">
      <c r="B534">
        <v>527</v>
      </c>
      <c r="C534" s="3">
        <f t="shared" si="49"/>
        <v>211242.29210670167</v>
      </c>
      <c r="D534" s="20">
        <f t="shared" ca="1" si="50"/>
        <v>568112.98158341192</v>
      </c>
      <c r="E534" s="20">
        <f t="shared" ca="1" si="51"/>
        <v>1745032.1976720984</v>
      </c>
      <c r="F534" s="20">
        <f t="shared" ca="1" si="52"/>
        <v>658619.84938983654</v>
      </c>
    </row>
    <row r="535" spans="2:6">
      <c r="B535">
        <v>528</v>
      </c>
      <c r="C535" s="3">
        <f t="shared" si="49"/>
        <v>211844.36259354619</v>
      </c>
      <c r="D535" s="20">
        <f t="shared" ca="1" si="50"/>
        <v>574517.53888389887</v>
      </c>
      <c r="E535" s="20">
        <f t="shared" ca="1" si="51"/>
        <v>1758369.9391546391</v>
      </c>
      <c r="F535" s="20">
        <f t="shared" ca="1" si="52"/>
        <v>672591.09625212476</v>
      </c>
    </row>
    <row r="536" spans="2:6">
      <c r="B536">
        <v>529</v>
      </c>
      <c r="C536" s="3">
        <f t="shared" si="49"/>
        <v>212447.43653120211</v>
      </c>
      <c r="D536" s="20">
        <f t="shared" ca="1" si="50"/>
        <v>573810.00965242565</v>
      </c>
      <c r="E536" s="20">
        <f t="shared" ca="1" si="51"/>
        <v>1763015.8640025256</v>
      </c>
      <c r="F536" s="20">
        <f t="shared" ca="1" si="52"/>
        <v>668917.648190654</v>
      </c>
    </row>
    <row r="537" spans="2:6">
      <c r="B537">
        <v>530</v>
      </c>
      <c r="C537" s="3">
        <f t="shared" si="49"/>
        <v>213051.51559208747</v>
      </c>
      <c r="D537" s="20">
        <f t="shared" ca="1" si="50"/>
        <v>574060.00965242565</v>
      </c>
      <c r="E537" s="20">
        <f t="shared" ca="1" si="51"/>
        <v>1776488.4829825447</v>
      </c>
      <c r="F537" s="20">
        <f t="shared" ca="1" si="52"/>
        <v>658576.45209430193</v>
      </c>
    </row>
    <row r="538" spans="2:6">
      <c r="B538">
        <v>531</v>
      </c>
      <c r="C538" s="3">
        <f t="shared" si="49"/>
        <v>213656.60145140762</v>
      </c>
      <c r="D538" s="20">
        <f t="shared" ca="1" si="50"/>
        <v>574310.00965242565</v>
      </c>
      <c r="E538" s="20">
        <f t="shared" ca="1" si="51"/>
        <v>1790062.146604914</v>
      </c>
      <c r="F538" s="20">
        <f t="shared" ca="1" si="52"/>
        <v>657180.01096406626</v>
      </c>
    </row>
    <row r="539" spans="2:6">
      <c r="B539">
        <v>532</v>
      </c>
      <c r="C539" s="3">
        <f t="shared" si="49"/>
        <v>214262.69578715999</v>
      </c>
      <c r="D539" s="20">
        <f t="shared" ca="1" si="50"/>
        <v>577910.15137539816</v>
      </c>
      <c r="E539" s="20">
        <f t="shared" ca="1" si="51"/>
        <v>1803737.612704451</v>
      </c>
      <c r="F539" s="20">
        <f t="shared" ca="1" si="52"/>
        <v>647024.66079046857</v>
      </c>
    </row>
    <row r="540" spans="2:6">
      <c r="B540">
        <v>533</v>
      </c>
      <c r="C540" s="3">
        <f t="shared" si="49"/>
        <v>214869.80028013859</v>
      </c>
      <c r="D540" s="20">
        <f t="shared" ca="1" si="50"/>
        <v>582976.06930352643</v>
      </c>
      <c r="E540" s="20">
        <f t="shared" ca="1" si="51"/>
        <v>1829540.5622177641</v>
      </c>
      <c r="F540" s="20">
        <f t="shared" ca="1" si="52"/>
        <v>643500.35026919085</v>
      </c>
    </row>
    <row r="541" spans="2:6">
      <c r="B541">
        <v>534</v>
      </c>
      <c r="C541" s="3">
        <f t="shared" si="49"/>
        <v>215477.91661393884</v>
      </c>
      <c r="D541" s="20">
        <f t="shared" ca="1" si="50"/>
        <v>588084.20321438916</v>
      </c>
      <c r="E541" s="20">
        <f t="shared" ca="1" si="51"/>
        <v>1843512.1164343974</v>
      </c>
      <c r="F541" s="20">
        <f t="shared" ca="1" si="52"/>
        <v>633561.59472326201</v>
      </c>
    </row>
    <row r="542" spans="2:6">
      <c r="B542">
        <v>535</v>
      </c>
      <c r="C542" s="3">
        <f t="shared" si="49"/>
        <v>216087.04647496209</v>
      </c>
      <c r="D542" s="20">
        <f t="shared" ca="1" si="50"/>
        <v>588334.20321438916</v>
      </c>
      <c r="E542" s="20">
        <f t="shared" ca="1" si="51"/>
        <v>1831472.0356581679</v>
      </c>
      <c r="F542" s="20">
        <f t="shared" ca="1" si="52"/>
        <v>630115.81875404296</v>
      </c>
    </row>
    <row r="543" spans="2:6">
      <c r="B543">
        <v>536</v>
      </c>
      <c r="C543" s="3">
        <f t="shared" si="49"/>
        <v>216697.19155242038</v>
      </c>
      <c r="D543" s="20">
        <f t="shared" ca="1" si="50"/>
        <v>592016.15273313981</v>
      </c>
      <c r="E543" s="20">
        <f t="shared" ca="1" si="51"/>
        <v>1845458.0759256042</v>
      </c>
      <c r="F543" s="20">
        <f t="shared" ca="1" si="52"/>
        <v>628790.5292071579</v>
      </c>
    </row>
    <row r="544" spans="2:6">
      <c r="B544">
        <v>537</v>
      </c>
      <c r="C544" s="3">
        <f t="shared" si="49"/>
        <v>217308.35353834109</v>
      </c>
      <c r="D544" s="20">
        <f t="shared" ca="1" si="50"/>
        <v>595719.58029074979</v>
      </c>
      <c r="E544" s="20">
        <f t="shared" ca="1" si="51"/>
        <v>1850321.721115418</v>
      </c>
      <c r="F544" s="20">
        <f t="shared" ca="1" si="52"/>
        <v>627468.55288414005</v>
      </c>
    </row>
    <row r="545" spans="2:6">
      <c r="B545">
        <v>538</v>
      </c>
      <c r="C545" s="3">
        <f t="shared" si="49"/>
        <v>217920.53412757168</v>
      </c>
      <c r="D545" s="20">
        <f t="shared" ca="1" si="50"/>
        <v>595969.58029074979</v>
      </c>
      <c r="E545" s="20">
        <f t="shared" ca="1" si="51"/>
        <v>1876784.612164553</v>
      </c>
      <c r="F545" s="20">
        <f t="shared" ca="1" si="52"/>
        <v>671641.35158602986</v>
      </c>
    </row>
    <row r="546" spans="2:6">
      <c r="B546">
        <v>539</v>
      </c>
      <c r="C546" s="3">
        <f t="shared" si="49"/>
        <v>218533.73501778432</v>
      </c>
      <c r="D546" s="20">
        <f t="shared" ca="1" si="50"/>
        <v>601185.99345983937</v>
      </c>
      <c r="E546" s="20">
        <f t="shared" ca="1" si="51"/>
        <v>1891110.4967557872</v>
      </c>
      <c r="F546" s="20">
        <f t="shared" ca="1" si="52"/>
        <v>667973.44370177796</v>
      </c>
    </row>
    <row r="547" spans="2:6">
      <c r="B547">
        <v>540</v>
      </c>
      <c r="C547" s="3">
        <f t="shared" si="49"/>
        <v>219147.95790948064</v>
      </c>
      <c r="D547" s="20">
        <f t="shared" ca="1" si="50"/>
        <v>607948.84172232088</v>
      </c>
      <c r="E547" s="20">
        <f t="shared" ca="1" si="51"/>
        <v>1878753.093444082</v>
      </c>
      <c r="F547" s="20">
        <f t="shared" ca="1" si="52"/>
        <v>666553.51009252353</v>
      </c>
    </row>
    <row r="548" spans="2:6">
      <c r="B548">
        <v>541</v>
      </c>
      <c r="C548" s="3">
        <f t="shared" si="49"/>
        <v>219763.20450599646</v>
      </c>
      <c r="D548" s="20">
        <f t="shared" ca="1" si="50"/>
        <v>611745.2099657011</v>
      </c>
      <c r="E548" s="20">
        <f t="shared" ca="1" si="51"/>
        <v>1893093.7416449126</v>
      </c>
      <c r="F548" s="20">
        <f t="shared" ca="1" si="52"/>
        <v>665137.12631729222</v>
      </c>
    </row>
    <row r="549" spans="2:6">
      <c r="B549">
        <v>542</v>
      </c>
      <c r="C549" s="3">
        <f t="shared" si="49"/>
        <v>220379.47651350647</v>
      </c>
      <c r="D549" s="20">
        <f t="shared" ca="1" si="50"/>
        <v>617093.08671541524</v>
      </c>
      <c r="E549" s="20">
        <f t="shared" ca="1" si="51"/>
        <v>1880723.1167006132</v>
      </c>
      <c r="F549" s="20">
        <f t="shared" ca="1" si="52"/>
        <v>654855.78848393506</v>
      </c>
    </row>
    <row r="550" spans="2:6">
      <c r="B550">
        <v>543</v>
      </c>
      <c r="C550" s="3">
        <f t="shared" si="49"/>
        <v>220996.77564102897</v>
      </c>
      <c r="D550" s="20">
        <f t="shared" ca="1" si="50"/>
        <v>617343.08671541524</v>
      </c>
      <c r="E550" s="20">
        <f t="shared" ca="1" si="51"/>
        <v>1868434.9625892756</v>
      </c>
      <c r="F550" s="20">
        <f t="shared" ca="1" si="52"/>
        <v>653468.64901272522</v>
      </c>
    </row>
    <row r="551" spans="2:6">
      <c r="B551">
        <v>544</v>
      </c>
      <c r="C551" s="3">
        <f t="shared" si="49"/>
        <v>221615.10360043071</v>
      </c>
      <c r="D551" s="20">
        <f t="shared" ca="1" si="50"/>
        <v>622737.6124380437</v>
      </c>
      <c r="E551" s="20">
        <f t="shared" ca="1" si="51"/>
        <v>1882698.2248086953</v>
      </c>
      <c r="F551" s="20">
        <f t="shared" ca="1" si="52"/>
        <v>652084.9773901935</v>
      </c>
    </row>
    <row r="552" spans="2:6">
      <c r="B552">
        <v>545</v>
      </c>
      <c r="C552" s="3">
        <f t="shared" si="49"/>
        <v>222234.46210643143</v>
      </c>
      <c r="D552" s="20">
        <f t="shared" ca="1" si="50"/>
        <v>626620.24851059902</v>
      </c>
      <c r="E552" s="20">
        <f t="shared" ca="1" si="51"/>
        <v>1870396.9033099706</v>
      </c>
      <c r="F552" s="20">
        <f t="shared" ca="1" si="52"/>
        <v>650704.764946718</v>
      </c>
    </row>
    <row r="553" spans="2:6">
      <c r="B553">
        <v>546</v>
      </c>
      <c r="C553" s="3">
        <f t="shared" si="49"/>
        <v>222854.85287660881</v>
      </c>
      <c r="D553" s="20">
        <f t="shared" ca="1" si="50"/>
        <v>630525.53329357749</v>
      </c>
      <c r="E553" s="20">
        <f t="shared" ca="1" si="51"/>
        <v>1858177.5906212374</v>
      </c>
      <c r="F553" s="20">
        <f t="shared" ca="1" si="52"/>
        <v>640651.93950172828</v>
      </c>
    </row>
    <row r="554" spans="2:6">
      <c r="B554">
        <v>547</v>
      </c>
      <c r="C554" s="3">
        <f t="shared" si="49"/>
        <v>223476.27763140318</v>
      </c>
      <c r="D554" s="20">
        <f t="shared" ca="1" si="50"/>
        <v>637606.22657092451</v>
      </c>
      <c r="E554" s="20">
        <f t="shared" ca="1" si="51"/>
        <v>1863073.0345977903</v>
      </c>
      <c r="F554" s="20">
        <f t="shared" ca="1" si="52"/>
        <v>654248.85490801418</v>
      </c>
    </row>
    <row r="555" spans="2:6">
      <c r="B555">
        <v>548</v>
      </c>
      <c r="C555" s="3">
        <f t="shared" si="49"/>
        <v>224098.73809412221</v>
      </c>
      <c r="D555" s="20">
        <f t="shared" ca="1" si="50"/>
        <v>641575.59622592153</v>
      </c>
      <c r="E555" s="20">
        <f t="shared" ca="1" si="51"/>
        <v>1877296.0823572739</v>
      </c>
      <c r="F555" s="20">
        <f t="shared" ca="1" si="52"/>
        <v>700296.2747515752</v>
      </c>
    </row>
    <row r="556" spans="2:6">
      <c r="B556">
        <v>549</v>
      </c>
      <c r="C556" s="3">
        <f t="shared" si="49"/>
        <v>224722.23599094574</v>
      </c>
      <c r="D556" s="20">
        <f t="shared" ca="1" si="50"/>
        <v>648775.99851836893</v>
      </c>
      <c r="E556" s="20">
        <f t="shared" ca="1" si="51"/>
        <v>1904141.1101906686</v>
      </c>
      <c r="F556" s="20">
        <f t="shared" ca="1" si="52"/>
        <v>696461.2131488577</v>
      </c>
    </row>
    <row r="557" spans="2:6">
      <c r="B557">
        <v>550</v>
      </c>
      <c r="C557" s="3">
        <f t="shared" ref="C557:C581" si="53">C556*(1+$H$10/12)+250</f>
        <v>225346.77305093067</v>
      </c>
      <c r="D557" s="20">
        <f t="shared" ca="1" si="50"/>
        <v>649025.99851836893</v>
      </c>
      <c r="E557" s="20">
        <f t="shared" ca="1" si="51"/>
        <v>1909151.4629661452</v>
      </c>
      <c r="F557" s="20">
        <f t="shared" ca="1" si="52"/>
        <v>685683.91060733411</v>
      </c>
    </row>
    <row r="558" spans="2:6">
      <c r="B558">
        <v>551</v>
      </c>
      <c r="C558" s="3">
        <f t="shared" si="53"/>
        <v>225972.35100601555</v>
      </c>
      <c r="D558" s="20">
        <f t="shared" ca="1" si="50"/>
        <v>649275.99851836893</v>
      </c>
      <c r="E558" s="20">
        <f t="shared" ca="1" si="51"/>
        <v>1923720.0989383915</v>
      </c>
      <c r="F558" s="20">
        <f t="shared" ca="1" si="52"/>
        <v>684219.70083081583</v>
      </c>
    </row>
    <row r="559" spans="2:6">
      <c r="B559">
        <v>552</v>
      </c>
      <c r="C559" s="3">
        <f t="shared" si="53"/>
        <v>226598.97159102559</v>
      </c>
      <c r="D559" s="20">
        <f t="shared" ca="1" si="50"/>
        <v>654936.63183935534</v>
      </c>
      <c r="E559" s="20">
        <f t="shared" ca="1" si="51"/>
        <v>1938397.9996804297</v>
      </c>
      <c r="F559" s="20">
        <f t="shared" ca="1" si="52"/>
        <v>673636.22223432793</v>
      </c>
    </row>
    <row r="560" spans="2:6">
      <c r="B560">
        <v>553</v>
      </c>
      <c r="C560" s="3">
        <f t="shared" si="53"/>
        <v>227226.6365436773</v>
      </c>
      <c r="D560" s="20">
        <f t="shared" ca="1" si="50"/>
        <v>659007.09552508488</v>
      </c>
      <c r="E560" s="20">
        <f t="shared" ca="1" si="51"/>
        <v>1943493.9946796307</v>
      </c>
      <c r="F560" s="20">
        <f t="shared" ca="1" si="52"/>
        <v>669956.67760462768</v>
      </c>
    </row>
    <row r="561" spans="2:6">
      <c r="B561">
        <v>554</v>
      </c>
      <c r="C561" s="3">
        <f t="shared" si="53"/>
        <v>227855.34760458345</v>
      </c>
      <c r="D561" s="20">
        <f t="shared" ca="1" si="50"/>
        <v>659257.09552508488</v>
      </c>
      <c r="E561" s="20">
        <f t="shared" ca="1" si="51"/>
        <v>1980994.296244324</v>
      </c>
      <c r="F561" s="20">
        <f t="shared" ca="1" si="52"/>
        <v>668531.78591061616</v>
      </c>
    </row>
    <row r="562" spans="2:6">
      <c r="B562">
        <v>555</v>
      </c>
      <c r="C562" s="3">
        <f t="shared" si="53"/>
        <v>228485.10651725778</v>
      </c>
      <c r="D562" s="20">
        <f t="shared" ca="1" si="50"/>
        <v>659507.09552508488</v>
      </c>
      <c r="E562" s="20">
        <f t="shared" ca="1" si="51"/>
        <v>1986196.7819849346</v>
      </c>
      <c r="F562" s="20">
        <f t="shared" ca="1" si="52"/>
        <v>658196.69930036471</v>
      </c>
    </row>
    <row r="563" spans="2:6">
      <c r="B563">
        <v>556</v>
      </c>
      <c r="C563" s="3">
        <f t="shared" si="53"/>
        <v>229115.9150281199</v>
      </c>
      <c r="D563" s="20">
        <f t="shared" ca="1" si="50"/>
        <v>666901.75572660659</v>
      </c>
      <c r="E563" s="20">
        <f t="shared" ca="1" si="51"/>
        <v>1973205.470105035</v>
      </c>
      <c r="F563" s="20">
        <f t="shared" ca="1" si="52"/>
        <v>654607.21855444589</v>
      </c>
    </row>
    <row r="564" spans="2:6">
      <c r="B564">
        <v>557</v>
      </c>
      <c r="C564" s="3">
        <f t="shared" si="53"/>
        <v>229747.77488650012</v>
      </c>
      <c r="D564" s="20">
        <f t="shared" ca="1" si="50"/>
        <v>666040.2528003956</v>
      </c>
      <c r="E564" s="20">
        <f t="shared" ca="1" si="51"/>
        <v>1988254.5111308228</v>
      </c>
      <c r="F564" s="20">
        <f t="shared" ca="1" si="52"/>
        <v>700679.72385325714</v>
      </c>
    </row>
    <row r="565" spans="2:6">
      <c r="B565">
        <v>558</v>
      </c>
      <c r="C565" s="3">
        <f t="shared" si="53"/>
        <v>230380.6878446443</v>
      </c>
      <c r="D565" s="20">
        <f t="shared" ca="1" si="50"/>
        <v>666290.2528003956</v>
      </c>
      <c r="E565" s="20">
        <f t="shared" ca="1" si="51"/>
        <v>2003416.4199643042</v>
      </c>
      <c r="F565" s="20">
        <f t="shared" ca="1" si="52"/>
        <v>699178.02454362402</v>
      </c>
    </row>
    <row r="566" spans="2:6">
      <c r="B566">
        <v>559</v>
      </c>
      <c r="C566" s="3">
        <f t="shared" si="53"/>
        <v>231014.65565771871</v>
      </c>
      <c r="D566" s="20">
        <f t="shared" ca="1" si="50"/>
        <v>666540.2528003956</v>
      </c>
      <c r="E566" s="20">
        <f t="shared" ca="1" si="51"/>
        <v>2032048.1525804652</v>
      </c>
      <c r="F566" s="20">
        <f t="shared" ca="1" si="52"/>
        <v>713994.23338828282</v>
      </c>
    </row>
    <row r="567" spans="2:6">
      <c r="B567">
        <v>560</v>
      </c>
      <c r="C567" s="3">
        <f t="shared" si="53"/>
        <v>231649.68008381492</v>
      </c>
      <c r="D567" s="20">
        <f t="shared" ca="1" si="50"/>
        <v>666790.2528003956</v>
      </c>
      <c r="E567" s="20">
        <f t="shared" ca="1" si="51"/>
        <v>2047538.5137248188</v>
      </c>
      <c r="F567" s="20">
        <f t="shared" ca="1" si="52"/>
        <v>729119.11325053871</v>
      </c>
    </row>
    <row r="568" spans="2:6">
      <c r="B568">
        <v>561</v>
      </c>
      <c r="C568" s="3">
        <f t="shared" si="53"/>
        <v>232285.76288395462</v>
      </c>
      <c r="D568" s="20">
        <f t="shared" ca="1" si="50"/>
        <v>667040.2528003956</v>
      </c>
      <c r="E568" s="20">
        <f t="shared" ca="1" si="51"/>
        <v>2063145.0525777552</v>
      </c>
      <c r="F568" s="20">
        <f t="shared" ca="1" si="52"/>
        <v>725115.91842324391</v>
      </c>
    </row>
    <row r="569" spans="2:6">
      <c r="B569">
        <v>562</v>
      </c>
      <c r="C569" s="3">
        <f t="shared" si="53"/>
        <v>232922.90582209456</v>
      </c>
      <c r="D569" s="20">
        <f t="shared" ca="1" si="50"/>
        <v>666178.51904572826</v>
      </c>
      <c r="E569" s="20">
        <f t="shared" ca="1" si="51"/>
        <v>2078868.6404720885</v>
      </c>
      <c r="F569" s="20">
        <f t="shared" ca="1" si="52"/>
        <v>721136.07556577493</v>
      </c>
    </row>
    <row r="570" spans="2:6">
      <c r="B570">
        <v>563</v>
      </c>
      <c r="C570" s="3">
        <f t="shared" si="53"/>
        <v>233561.11066513139</v>
      </c>
      <c r="D570" s="20">
        <f t="shared" ca="1" si="50"/>
        <v>670314.5604068283</v>
      </c>
      <c r="E570" s="20">
        <f t="shared" ca="1" si="51"/>
        <v>2108569.2795454431</v>
      </c>
      <c r="F570" s="20">
        <f t="shared" ca="1" si="52"/>
        <v>719583.23537686048</v>
      </c>
    </row>
    <row r="571" spans="2:6">
      <c r="B571">
        <v>564</v>
      </c>
      <c r="C571" s="3">
        <f t="shared" si="53"/>
        <v>234200.37918290662</v>
      </c>
      <c r="D571" s="20">
        <f t="shared" ca="1" si="50"/>
        <v>677826.30147790222</v>
      </c>
      <c r="E571" s="20">
        <f t="shared" ca="1" si="51"/>
        <v>2114090.7027443065</v>
      </c>
      <c r="F571" s="20">
        <f t="shared" ca="1" si="52"/>
        <v>734824.55278054497</v>
      </c>
    </row>
    <row r="572" spans="2:6">
      <c r="B572">
        <v>565</v>
      </c>
      <c r="C572" s="3">
        <f t="shared" si="53"/>
        <v>234840.71314821148</v>
      </c>
      <c r="D572" s="20">
        <f t="shared" ca="1" si="50"/>
        <v>678076.30147790222</v>
      </c>
      <c r="E572" s="20">
        <f t="shared" ca="1" si="51"/>
        <v>2119625.929501167</v>
      </c>
      <c r="F572" s="20">
        <f t="shared" ca="1" si="52"/>
        <v>730788.07622265839</v>
      </c>
    </row>
    <row r="573" spans="2:6">
      <c r="B573">
        <v>566</v>
      </c>
      <c r="C573" s="3">
        <f t="shared" si="53"/>
        <v>235482.11433679183</v>
      </c>
      <c r="D573" s="20">
        <f t="shared" ca="1" si="50"/>
        <v>685672.12807724613</v>
      </c>
      <c r="E573" s="20">
        <f t="shared" ca="1" si="51"/>
        <v>2135773.1239724257</v>
      </c>
      <c r="F573" s="20">
        <f t="shared" ca="1" si="52"/>
        <v>729211.10603210179</v>
      </c>
    </row>
    <row r="574" spans="2:6">
      <c r="B574">
        <v>567</v>
      </c>
      <c r="C574" s="3">
        <f t="shared" si="53"/>
        <v>236124.58452735314</v>
      </c>
      <c r="D574" s="20">
        <f t="shared" ca="1" si="50"/>
        <v>691636.06247788982</v>
      </c>
      <c r="E574" s="20">
        <f t="shared" ca="1" si="51"/>
        <v>2152041.4224022189</v>
      </c>
      <c r="F574" s="20">
        <f t="shared" ca="1" si="52"/>
        <v>780505.88345434901</v>
      </c>
    </row>
    <row r="575" spans="2:6">
      <c r="B575">
        <v>568</v>
      </c>
      <c r="C575" s="3">
        <f t="shared" si="53"/>
        <v>236768.1255015654</v>
      </c>
      <c r="D575" s="20">
        <f t="shared" ca="1" si="50"/>
        <v>691886.06247788982</v>
      </c>
      <c r="E575" s="20">
        <f t="shared" ca="1" si="51"/>
        <v>2182778.6758862506</v>
      </c>
      <c r="F575" s="20">
        <f t="shared" ca="1" si="52"/>
        <v>778804.61874571315</v>
      </c>
    </row>
    <row r="576" spans="2:6">
      <c r="B576">
        <v>569</v>
      </c>
      <c r="C576" s="3">
        <f t="shared" si="53"/>
        <v>237412.73904406803</v>
      </c>
      <c r="D576" s="20">
        <f t="shared" ca="1" si="50"/>
        <v>692136.06247788982</v>
      </c>
      <c r="E576" s="20">
        <f t="shared" ca="1" si="51"/>
        <v>2199399.5159553974</v>
      </c>
      <c r="F576" s="20">
        <f t="shared" ca="1" si="52"/>
        <v>777107.60719884885</v>
      </c>
    </row>
    <row r="577" spans="2:6">
      <c r="B577">
        <v>570</v>
      </c>
      <c r="C577" s="3">
        <f t="shared" si="53"/>
        <v>238058.42694247482</v>
      </c>
      <c r="D577" s="20">
        <f t="shared" ca="1" si="50"/>
        <v>692386.06247788982</v>
      </c>
      <c r="E577" s="20">
        <f t="shared" ca="1" si="51"/>
        <v>2216145.0123250629</v>
      </c>
      <c r="F577" s="20">
        <f t="shared" ca="1" si="52"/>
        <v>772824.47949018888</v>
      </c>
    </row>
    <row r="578" spans="2:6">
      <c r="B578">
        <v>571</v>
      </c>
      <c r="C578" s="3">
        <f t="shared" si="53"/>
        <v>238705.19098737894</v>
      </c>
      <c r="D578" s="20">
        <f t="shared" ca="1" si="50"/>
        <v>698405.94633187226</v>
      </c>
      <c r="E578" s="20">
        <f t="shared" ca="1" si="51"/>
        <v>2221935.3748558755</v>
      </c>
      <c r="F578" s="20">
        <f t="shared" ca="1" si="52"/>
        <v>789174.98947956774</v>
      </c>
    </row>
    <row r="579" spans="2:6">
      <c r="B579">
        <v>572</v>
      </c>
      <c r="C579" s="3">
        <f t="shared" si="53"/>
        <v>239353.03297235791</v>
      </c>
      <c r="D579" s="20">
        <f t="shared" ca="1" si="50"/>
        <v>702729.9810188082</v>
      </c>
      <c r="E579" s="20">
        <f t="shared" ca="1" si="51"/>
        <v>2207372.4723568363</v>
      </c>
      <c r="F579" s="20">
        <f t="shared" ca="1" si="52"/>
        <v>844667.23874313757</v>
      </c>
    </row>
    <row r="580" spans="2:6">
      <c r="B580">
        <v>573</v>
      </c>
      <c r="C580" s="3">
        <f t="shared" si="53"/>
        <v>240001.95469397851</v>
      </c>
      <c r="D580" s="20">
        <f t="shared" ca="1" si="50"/>
        <v>702979.9810188082</v>
      </c>
      <c r="E580" s="20">
        <f t="shared" ca="1" si="51"/>
        <v>2238893.5823818916</v>
      </c>
      <c r="F580" s="20">
        <f t="shared" ca="1" si="52"/>
        <v>842805.57064627972</v>
      </c>
    </row>
    <row r="581" spans="2:6">
      <c r="B581">
        <v>574</v>
      </c>
      <c r="C581" s="3">
        <f t="shared" si="53"/>
        <v>240651.9579518018</v>
      </c>
      <c r="D581" s="20">
        <f t="shared" ca="1" si="50"/>
        <v>710845.59747984528</v>
      </c>
      <c r="E581" s="20">
        <f t="shared" ca="1" si="51"/>
        <v>2270861.2414656351</v>
      </c>
      <c r="F581" s="20">
        <f t="shared" ca="1" si="52"/>
        <v>838139.20481750974</v>
      </c>
    </row>
  </sheetData>
  <mergeCells count="7">
    <mergeCell ref="AH4:AK4"/>
    <mergeCell ref="J5:N5"/>
    <mergeCell ref="P5:T5"/>
    <mergeCell ref="V5:Z5"/>
    <mergeCell ref="J6:L6"/>
    <mergeCell ref="P6:R6"/>
    <mergeCell ref="V6:X6"/>
  </mergeCells>
  <pageMargins left="0.7" right="0.7" top="0.75" bottom="0.75" header="0.3" footer="0.3"/>
  <pageSetup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 years</vt:lpstr>
      <vt:lpstr>30 years</vt:lpstr>
    </vt:vector>
  </TitlesOfParts>
  <Company>Bowdoin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egaze</dc:creator>
  <cp:lastModifiedBy>egaze</cp:lastModifiedBy>
  <dcterms:created xsi:type="dcterms:W3CDTF">2011-05-16T13:56:31Z</dcterms:created>
  <dcterms:modified xsi:type="dcterms:W3CDTF">2011-08-25T19:26:16Z</dcterms:modified>
</cp:coreProperties>
</file>